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וראות" sheetId="1" state="visible" r:id="rId1"/>
    <sheet xmlns:r="http://schemas.openxmlformats.org/officeDocument/2006/relationships" name="עובדים" sheetId="2" state="visible" r:id="rId2"/>
    <sheet xmlns:r="http://schemas.openxmlformats.org/officeDocument/2006/relationships" name="סידור שבועי" sheetId="3" state="visible" r:id="rId3"/>
    <sheet xmlns:r="http://schemas.openxmlformats.org/officeDocument/2006/relationships" name="סיכום ובדיקות" sheetId="4" state="visible" r:id="rId4"/>
  </sheets>
  <definedNames>
    <definedName name="_xlnm.Print_Area" localSheetId="1">'עובדים'!$A$1:$E$34</definedName>
    <definedName name="_xlnm.Print_Area" localSheetId="2">'סידור שבועי'!$A$1:$J$28</definedName>
    <definedName name="_xlnm.Print_Area" localSheetId="3">'סיכום ובדיקות'!$A$1:$J$37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"/>
  </numFmts>
  <fonts count="20">
    <font>
      <name val="Calibri"/>
      <family val="2"/>
      <color theme="1"/>
      <sz val="11"/>
      <scheme val="minor"/>
    </font>
    <font>
      <name val="Arial"/>
      <b val="1"/>
      <color rgb="001F3A5F"/>
      <sz val="18"/>
    </font>
    <font>
      <name val="Arial"/>
      <color rgb="00555555"/>
      <sz val="12"/>
    </font>
    <font>
      <name val="Arial"/>
      <b val="1"/>
      <sz val="13"/>
    </font>
    <font>
      <name val="Arial"/>
      <sz val="11"/>
    </font>
    <font>
      <name val="Arial"/>
      <i val="1"/>
      <color rgb="009A3412"/>
      <sz val="11"/>
    </font>
    <font>
      <name val="Arial"/>
      <color rgb="00555555"/>
      <sz val="11"/>
    </font>
    <font>
      <name val="Arial"/>
      <i val="1"/>
      <color rgb="00777777"/>
      <sz val="10"/>
    </font>
    <font>
      <name val="Arial"/>
      <b val="1"/>
      <color rgb="00A44432"/>
      <sz val="12"/>
    </font>
    <font>
      <name val="Arial"/>
      <b val="1"/>
      <color rgb="00A44432"/>
      <sz val="12"/>
      <u val="single"/>
    </font>
    <font>
      <name val="Arial"/>
      <b val="1"/>
      <color rgb="001F3A5F"/>
      <sz val="15"/>
    </font>
    <font>
      <name val="Arial"/>
      <color rgb="00555555"/>
      <sz val="10"/>
    </font>
    <font>
      <name val="Arial"/>
      <b val="1"/>
      <color rgb="00FFFFFF"/>
    </font>
    <font>
      <name val="Arial"/>
    </font>
    <font>
      <name val="Arial"/>
      <b val="1"/>
    </font>
    <font>
      <name val="Arial"/>
      <sz val="10"/>
    </font>
    <font>
      <name val="Arial"/>
      <b val="1"/>
      <sz val="10"/>
    </font>
    <font>
      <name val="Arial"/>
      <i val="1"/>
      <color rgb="009A3412"/>
      <sz val="10"/>
    </font>
    <font>
      <name val="Arial"/>
      <color rgb="00888888"/>
      <sz val="9"/>
    </font>
    <font>
      <name val="Arial"/>
      <color rgb="00AAAAAA"/>
      <sz val="9"/>
    </font>
  </fonts>
  <fills count="8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  <fill>
      <patternFill patternType="solid">
        <fgColor rgb="00E8EEF5"/>
      </patternFill>
    </fill>
    <fill>
      <patternFill patternType="solid">
        <fgColor rgb="00FFF4E5"/>
      </patternFill>
    </fill>
    <fill>
      <patternFill patternType="solid">
        <fgColor rgb="00EAF2FB"/>
      </patternFill>
    </fill>
    <fill>
      <patternFill patternType="solid">
        <fgColor rgb="00EEEAF7"/>
      </patternFill>
    </fill>
  </fills>
  <borders count="5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 style="thin">
        <color rgb="00C9CED6"/>
      </left>
      <right/>
      <top/>
      <bottom/>
      <diagonal/>
    </border>
    <border>
      <left style="thin">
        <color rgb="00C9CED6"/>
      </left>
      <right style="thin">
        <color rgb="00C9CED6"/>
      </right>
      <top/>
      <bottom/>
      <diagonal/>
    </border>
    <border>
      <left style="thin">
        <color rgb="00C9CED6"/>
      </left>
      <right style="thin">
        <color rgb="00C9CED6"/>
      </right>
      <top/>
      <bottom style="thin">
        <color rgb="00C9CED6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right" vertical="center" wrapText="1"/>
    </xf>
    <xf numFmtId="0" fontId="10" fillId="0" borderId="0" pivotButton="0" quotePrefix="0" xfId="0"/>
    <xf numFmtId="0" fontId="11" fillId="0" borderId="0" pivotButton="0" quotePrefix="0" xfId="0"/>
    <xf numFmtId="0" fontId="12" fillId="2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right" vertical="center" wrapText="1"/>
    </xf>
    <xf numFmtId="0" fontId="13" fillId="3" borderId="1" applyAlignment="1" pivotButton="0" quotePrefix="0" xfId="0">
      <alignment horizontal="center" vertical="center" wrapText="1"/>
    </xf>
    <xf numFmtId="0" fontId="14" fillId="0" borderId="0" pivotButton="0" quotePrefix="0" xfId="0"/>
    <xf numFmtId="165" fontId="14" fillId="3" borderId="1" pivotButton="0" quotePrefix="0" xfId="0"/>
    <xf numFmtId="0" fontId="0" fillId="4" borderId="1" pivotButton="0" quotePrefix="0" xfId="0"/>
    <xf numFmtId="166" fontId="14" fillId="4" borderId="1" applyAlignment="1" pivotButton="0" quotePrefix="0" xfId="0">
      <alignment horizontal="center" vertical="center" wrapText="1"/>
    </xf>
    <xf numFmtId="0" fontId="14" fillId="5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15" fillId="4" borderId="1" applyAlignment="1" pivotButton="0" quotePrefix="0" xfId="0">
      <alignment horizontal="center" vertical="center" wrapText="1"/>
    </xf>
    <xf numFmtId="0" fontId="15" fillId="3" borderId="1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0" fontId="13" fillId="7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right" vertical="top" wrapText="1"/>
    </xf>
    <xf numFmtId="0" fontId="18" fillId="0" borderId="0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right" vertical="center" wrapText="1"/>
    </xf>
    <xf numFmtId="0" fontId="13" fillId="0" borderId="1" applyAlignment="1" pivotButton="0" quotePrefix="0" xfId="0">
      <alignment horizontal="center" vertical="center" wrapText="1"/>
    </xf>
    <xf numFmtId="0" fontId="19" fillId="0" borderId="0" pivotButton="0" quotePrefix="0" xfId="0"/>
    <xf numFmtId="0" fontId="1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dxfs count="2">
    <dxf>
      <font>
        <name val="Arial"/>
        <b val="1"/>
        <color rgb="00B91C1C"/>
      </font>
      <fill>
        <patternFill patternType="solid">
          <fgColor rgb="00FBE3E3"/>
        </patternFill>
      </fill>
    </dxf>
    <dxf>
      <font>
        <name val="Arial"/>
        <color rgb="00166534"/>
      </font>
      <fill>
        <patternFill patternType="solid">
          <fgColor rgb="00E3F4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eekeye.com/he?utm_source=excel_template&amp;utm_medium=download&amp;utm_campaign=magazine" TargetMode="External" Id="rId1"/></Relationships>
</file>

<file path=xl/worksheets/sheet1.xml><?xml version="1.0" encoding="utf-8"?>
<worksheet xmlns="http://schemas.openxmlformats.org/spreadsheetml/2006/main">
  <sheetPr>
    <tabColor rgb="00A44432"/>
    <outlinePr summaryBelow="1" summaryRight="1"/>
    <pageSetUpPr fitToPage="1"/>
  </sheetPr>
  <dimension ref="B1:B30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/>
    <row r="2" ht="32" customHeight="1">
      <c r="B2" s="1" t="inlineStr">
        <is>
          <t>תבנית סידור עבודה שבועי</t>
        </is>
      </c>
    </row>
    <row r="3" ht="18" customHeight="1">
      <c r="B3" s="2" t="inlineStr">
        <is>
          <t>בוקר · ערב · לילה, שבעה ימים, עם בדיקות אוטומטיות</t>
        </is>
      </c>
    </row>
    <row r="4" ht="18" customHeight="1">
      <c r="B4" s="3" t="inlineStr"/>
    </row>
    <row r="5" ht="22" customHeight="1">
      <c r="B5" s="4" t="inlineStr">
        <is>
          <t>איך משתמשים</t>
        </is>
      </c>
    </row>
    <row r="6" ht="18" customHeight="1">
      <c r="B6" s="5" t="inlineStr">
        <is>
          <t>1. בגיליון "עובדים" כתבו את שמות העובדים, התפקיד, מקסימום משמרות בשבוע, ומי לא עובד בלילה.</t>
        </is>
      </c>
    </row>
    <row r="7" ht="18" customHeight="1">
      <c r="B7" s="5" t="inlineStr">
        <is>
          <t>2. בגיליון "סידור שבועי" כתבו בתא הצהוב את תאריך יום ראשון של השבוע. התאריכים של שאר הימים יתעדכנו לבד.</t>
        </is>
      </c>
    </row>
    <row r="8" ht="18" customHeight="1">
      <c r="B8" s="5" t="inlineStr">
        <is>
          <t>3. בשורות "נדרשים" כתבו כמה עובדים צריך בכל משמרת בכל יום.</t>
        </is>
      </c>
    </row>
    <row r="9" ht="18" customHeight="1">
      <c r="B9" s="5" t="inlineStr">
        <is>
          <t>4. בחרו עובד לכל משבצת מהרשימה הנפתחת. שורת "חסרים" תראה איפה עוד חסר עובד.</t>
        </is>
      </c>
    </row>
    <row r="10" ht="18" customHeight="1">
      <c r="B10" s="5" t="inlineStr">
        <is>
          <t>5. בגיליון "סיכום ובדיקות" תראו לכל עובד: משמרות, שעות, לילות, סופי שבוע, ואזהרות.</t>
        </is>
      </c>
    </row>
    <row r="11" ht="18" customHeight="1">
      <c r="B11" s="3" t="inlineStr"/>
    </row>
    <row r="12" ht="22" customHeight="1">
      <c r="B12" s="4" t="inlineStr">
        <is>
          <t>מקרא</t>
        </is>
      </c>
    </row>
    <row r="13" ht="18" customHeight="1">
      <c r="B13" s="5" t="inlineStr">
        <is>
          <t>תאים צהובים = כאן ממלאים. כל השאר מחושב לבד.</t>
        </is>
      </c>
    </row>
    <row r="14" ht="18" customHeight="1">
      <c r="B14" s="5" t="inlineStr">
        <is>
          <t>תא אדום = בעיה: משבצת חסרה, עובד מעל המקסימום, או משמרות בלי מנוחה ביניהן.</t>
        </is>
      </c>
    </row>
    <row r="15" ht="18" customHeight="1">
      <c r="B15" s="6" t="inlineStr">
        <is>
          <t>העובדים והשיבוצים בקובץ הם דוגמה בלבד. מחקו אותם ומלאו את הנתונים שלכם.</t>
        </is>
      </c>
    </row>
    <row r="16" ht="18" customHeight="1">
      <c r="B16" s="3" t="inlineStr"/>
    </row>
    <row r="17" ht="22" customHeight="1">
      <c r="B17" s="4" t="inlineStr">
        <is>
          <t>מה הבדיקות תופסות</t>
        </is>
      </c>
    </row>
    <row r="18" ht="18" customHeight="1">
      <c r="B18" s="5" t="inlineStr">
        <is>
          <t>· עובד ששובץ לבוקר ולערב באותו יום (משמרת כפולה, בלי הפסקה).</t>
        </is>
      </c>
    </row>
    <row r="19" ht="18" customHeight="1">
      <c r="B19" s="5" t="inlineStr">
        <is>
          <t>· עובד ששובץ לערב וללילה באותו יום, או ללילה ואז לבוקר שלמחרת (בלי מנוחה בכלל).</t>
        </is>
      </c>
    </row>
    <row r="20" ht="18" customHeight="1">
      <c r="B20" s="5" t="inlineStr">
        <is>
          <t>· עובד ששובץ ללילה למרות שסומן "לא בלילה", ועובד מעל מספר המשמרות שהגדרתם לו.</t>
        </is>
      </c>
    </row>
    <row r="21" ht="18" customHeight="1">
      <c r="B21" s="7" t="inlineStr">
        <is>
          <t>הבדיקות לא תופסות הכול: למשל מנוחה שבועית של 36 שעות. ההגדרות בגיליון מניחות משמרות של 8 שעות (07:00, 15:00, 23:00).</t>
        </is>
      </c>
    </row>
    <row r="22" ht="18" customHeight="1">
      <c r="B22" s="3" t="inlineStr"/>
    </row>
    <row r="23" ht="22" customHeight="1">
      <c r="B23" s="4" t="inlineStr">
        <is>
          <t>מה החוק אומר (בקצרה)</t>
        </is>
      </c>
    </row>
    <row r="24" ht="18" customHeight="1">
      <c r="B24" s="5" t="inlineStr">
        <is>
          <t>· לפחות 8 שעות מנוחה בין יום עבודה למשנהו. מקור: כל זכות, "הפסקה בין יום עבודה למשנהו".</t>
        </is>
      </c>
    </row>
    <row r="25" ht="18" customHeight="1">
      <c r="B25" s="5" t="inlineStr">
        <is>
          <t>· מנוחה שבועית של 36 שעות רצופות. מקור: כל זכות, "מנוחה שבועית".</t>
        </is>
      </c>
    </row>
    <row r="26" ht="18" customHeight="1">
      <c r="B26" s="5" t="inlineStr">
        <is>
          <t>· משמרת לילה = לפחות שעתיים בין 22:00 ל-06:00; 7 שעות בה הן יום עבודה מלא. מקור: כל זכות, "עבודה במשמרת לילה".</t>
        </is>
      </c>
    </row>
    <row r="27" ht="18" customHeight="1">
      <c r="B27" s="8" t="inlineStr">
        <is>
          <t>מידע כללי בלבד, לא ייעוץ משפטי.</t>
        </is>
      </c>
    </row>
    <row r="28" ht="18" customHeight="1">
      <c r="B28" s="3" t="inlineStr"/>
    </row>
    <row r="29" ht="18" customHeight="1">
      <c r="B29" s="9" t="inlineStr">
        <is>
          <t>רוצים שהסידור ייבנה לבד? כתבו משפט אחד על העסק, והסידור השבועי מוכן.</t>
        </is>
      </c>
    </row>
    <row r="30" ht="18" customHeight="1">
      <c r="B30" s="10" t="inlineStr">
        <is>
          <t>www.weekeye.com/he</t>
        </is>
      </c>
    </row>
  </sheetData>
  <hyperlinks>
    <hyperlink xmlns:r="http://schemas.openxmlformats.org/officeDocument/2006/relationships" ref="B30" r:id="rId1"/>
  </hyperlinks>
  <printOptions horizontalCentered="1"/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E3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6" customWidth="1" min="4" max="4"/>
    <col width="40" customWidth="1" min="5" max="5"/>
  </cols>
  <sheetData>
    <row r="1">
      <c r="A1" s="11" t="inlineStr">
        <is>
          <t>עובדים</t>
        </is>
      </c>
    </row>
    <row r="2">
      <c r="A2" s="12" t="inlineStr">
        <is>
          <t>מלאו בתאים הצהובים. השמות כאן מופיעים ברשימה הנפתחת בגיליון "סידור שבועי". שורות 5–10 הן דוגמה.</t>
        </is>
      </c>
    </row>
    <row r="4" ht="34" customHeight="1">
      <c r="A4" s="13" t="inlineStr">
        <is>
          <t>שם העובד/ת</t>
        </is>
      </c>
      <c r="B4" s="13" t="inlineStr">
        <is>
          <t>תפקיד</t>
        </is>
      </c>
      <c r="C4" s="13" t="inlineStr">
        <is>
          <t>מקסימום משמרות בשבוע</t>
        </is>
      </c>
      <c r="D4" s="13" t="inlineStr">
        <is>
          <t>לא עובד/ת בלילה? (כן / לא)</t>
        </is>
      </c>
      <c r="E4" s="13" t="inlineStr">
        <is>
          <t>הערות</t>
        </is>
      </c>
    </row>
    <row r="5">
      <c r="A5" s="14" t="inlineStr">
        <is>
          <t>דנה כהן</t>
        </is>
      </c>
      <c r="B5" s="14" t="inlineStr">
        <is>
          <t>אחמ"ש</t>
        </is>
      </c>
      <c r="C5" s="15" t="n">
        <v>5</v>
      </c>
      <c r="D5" s="15" t="inlineStr">
        <is>
          <t>לא</t>
        </is>
      </c>
      <c r="E5" s="14" t="n"/>
    </row>
    <row r="6">
      <c r="A6" s="14" t="inlineStr">
        <is>
          <t>יוסי לוי</t>
        </is>
      </c>
      <c r="B6" s="14" t="inlineStr">
        <is>
          <t>טבח</t>
        </is>
      </c>
      <c r="C6" s="15" t="n">
        <v>5</v>
      </c>
      <c r="D6" s="15" t="inlineStr">
        <is>
          <t>לא</t>
        </is>
      </c>
      <c r="E6" s="14" t="n"/>
    </row>
    <row r="7">
      <c r="A7" s="14" t="inlineStr">
        <is>
          <t>מאיה פרץ</t>
        </is>
      </c>
      <c r="B7" s="14" t="inlineStr">
        <is>
          <t>מלצרית</t>
        </is>
      </c>
      <c r="C7" s="15" t="n">
        <v>4</v>
      </c>
      <c r="D7" s="15" t="inlineStr">
        <is>
          <t>כן</t>
        </is>
      </c>
      <c r="E7" s="14" t="inlineStr">
        <is>
          <t>סטודנטית, לא בלילה</t>
        </is>
      </c>
    </row>
    <row r="8">
      <c r="A8" s="14" t="inlineStr">
        <is>
          <t>אבי מזרחי</t>
        </is>
      </c>
      <c r="B8" s="14" t="inlineStr">
        <is>
          <t>מלצר</t>
        </is>
      </c>
      <c r="C8" s="15" t="n">
        <v>5</v>
      </c>
      <c r="D8" s="15" t="inlineStr">
        <is>
          <t>לא</t>
        </is>
      </c>
      <c r="E8" s="14" t="n"/>
    </row>
    <row r="9">
      <c r="A9" s="14" t="inlineStr">
        <is>
          <t>נועה ביטון</t>
        </is>
      </c>
      <c r="B9" s="14" t="inlineStr">
        <is>
          <t>מלצרית</t>
        </is>
      </c>
      <c r="C9" s="15" t="n">
        <v>3</v>
      </c>
      <c r="D9" s="15" t="inlineStr">
        <is>
          <t>כן</t>
        </is>
      </c>
      <c r="E9" s="14" t="n"/>
    </row>
    <row r="10">
      <c r="A10" s="14" t="inlineStr">
        <is>
          <t>עומר חדד</t>
        </is>
      </c>
      <c r="B10" s="14" t="inlineStr">
        <is>
          <t>שומר</t>
        </is>
      </c>
      <c r="C10" s="15" t="n">
        <v>6</v>
      </c>
      <c r="D10" s="15" t="inlineStr">
        <is>
          <t>לא</t>
        </is>
      </c>
      <c r="E10" s="14" t="n"/>
    </row>
    <row r="11">
      <c r="A11" s="14" t="n"/>
      <c r="B11" s="14" t="n"/>
      <c r="C11" s="15" t="n"/>
      <c r="D11" s="15" t="n"/>
      <c r="E11" s="14" t="n"/>
    </row>
    <row r="12">
      <c r="A12" s="14" t="n"/>
      <c r="B12" s="14" t="n"/>
      <c r="C12" s="15" t="n"/>
      <c r="D12" s="15" t="n"/>
      <c r="E12" s="14" t="n"/>
    </row>
    <row r="13">
      <c r="A13" s="14" t="n"/>
      <c r="B13" s="14" t="n"/>
      <c r="C13" s="15" t="n"/>
      <c r="D13" s="15" t="n"/>
      <c r="E13" s="14" t="n"/>
    </row>
    <row r="14">
      <c r="A14" s="14" t="n"/>
      <c r="B14" s="14" t="n"/>
      <c r="C14" s="15" t="n"/>
      <c r="D14" s="15" t="n"/>
      <c r="E14" s="14" t="n"/>
    </row>
    <row r="15">
      <c r="A15" s="14" t="n"/>
      <c r="B15" s="14" t="n"/>
      <c r="C15" s="15" t="n"/>
      <c r="D15" s="15" t="n"/>
      <c r="E15" s="14" t="n"/>
    </row>
    <row r="16">
      <c r="A16" s="14" t="n"/>
      <c r="B16" s="14" t="n"/>
      <c r="C16" s="15" t="n"/>
      <c r="D16" s="15" t="n"/>
      <c r="E16" s="14" t="n"/>
    </row>
    <row r="17">
      <c r="A17" s="14" t="n"/>
      <c r="B17" s="14" t="n"/>
      <c r="C17" s="15" t="n"/>
      <c r="D17" s="15" t="n"/>
      <c r="E17" s="14" t="n"/>
    </row>
    <row r="18">
      <c r="A18" s="14" t="n"/>
      <c r="B18" s="14" t="n"/>
      <c r="C18" s="15" t="n"/>
      <c r="D18" s="15" t="n"/>
      <c r="E18" s="14" t="n"/>
    </row>
    <row r="19">
      <c r="A19" s="14" t="n"/>
      <c r="B19" s="14" t="n"/>
      <c r="C19" s="15" t="n"/>
      <c r="D19" s="15" t="n"/>
      <c r="E19" s="14" t="n"/>
    </row>
    <row r="20">
      <c r="A20" s="14" t="n"/>
      <c r="B20" s="14" t="n"/>
      <c r="C20" s="15" t="n"/>
      <c r="D20" s="15" t="n"/>
      <c r="E20" s="14" t="n"/>
    </row>
    <row r="21">
      <c r="A21" s="14" t="n"/>
      <c r="B21" s="14" t="n"/>
      <c r="C21" s="15" t="n"/>
      <c r="D21" s="15" t="n"/>
      <c r="E21" s="14" t="n"/>
    </row>
    <row r="22">
      <c r="A22" s="14" t="n"/>
      <c r="B22" s="14" t="n"/>
      <c r="C22" s="15" t="n"/>
      <c r="D22" s="15" t="n"/>
      <c r="E22" s="14" t="n"/>
    </row>
    <row r="23">
      <c r="A23" s="14" t="n"/>
      <c r="B23" s="14" t="n"/>
      <c r="C23" s="15" t="n"/>
      <c r="D23" s="15" t="n"/>
      <c r="E23" s="14" t="n"/>
    </row>
    <row r="24">
      <c r="A24" s="14" t="n"/>
      <c r="B24" s="14" t="n"/>
      <c r="C24" s="15" t="n"/>
      <c r="D24" s="15" t="n"/>
      <c r="E24" s="14" t="n"/>
    </row>
    <row r="25">
      <c r="A25" s="14" t="n"/>
      <c r="B25" s="14" t="n"/>
      <c r="C25" s="15" t="n"/>
      <c r="D25" s="15" t="n"/>
      <c r="E25" s="14" t="n"/>
    </row>
    <row r="26">
      <c r="A26" s="14" t="n"/>
      <c r="B26" s="14" t="n"/>
      <c r="C26" s="15" t="n"/>
      <c r="D26" s="15" t="n"/>
      <c r="E26" s="14" t="n"/>
    </row>
    <row r="27">
      <c r="A27" s="14" t="n"/>
      <c r="B27" s="14" t="n"/>
      <c r="C27" s="15" t="n"/>
      <c r="D27" s="15" t="n"/>
      <c r="E27" s="14" t="n"/>
    </row>
    <row r="28">
      <c r="A28" s="14" t="n"/>
      <c r="B28" s="14" t="n"/>
      <c r="C28" s="15" t="n"/>
      <c r="D28" s="15" t="n"/>
      <c r="E28" s="14" t="n"/>
    </row>
    <row r="29">
      <c r="A29" s="14" t="n"/>
      <c r="B29" s="14" t="n"/>
      <c r="C29" s="15" t="n"/>
      <c r="D29" s="15" t="n"/>
      <c r="E29" s="14" t="n"/>
    </row>
    <row r="30">
      <c r="A30" s="14" t="n"/>
      <c r="B30" s="14" t="n"/>
      <c r="C30" s="15" t="n"/>
      <c r="D30" s="15" t="n"/>
      <c r="E30" s="14" t="n"/>
    </row>
    <row r="31">
      <c r="A31" s="14" t="n"/>
      <c r="B31" s="14" t="n"/>
      <c r="C31" s="15" t="n"/>
      <c r="D31" s="15" t="n"/>
      <c r="E31" s="14" t="n"/>
    </row>
    <row r="32">
      <c r="A32" s="14" t="n"/>
      <c r="B32" s="14" t="n"/>
      <c r="C32" s="15" t="n"/>
      <c r="D32" s="15" t="n"/>
      <c r="E32" s="14" t="n"/>
    </row>
    <row r="33">
      <c r="A33" s="14" t="n"/>
      <c r="B33" s="14" t="n"/>
      <c r="C33" s="15" t="n"/>
      <c r="D33" s="15" t="n"/>
      <c r="E33" s="14" t="n"/>
    </row>
    <row r="34">
      <c r="A34" s="14" t="n"/>
      <c r="B34" s="14" t="n"/>
      <c r="C34" s="15" t="n"/>
      <c r="D34" s="15" t="n"/>
      <c r="E34" s="14" t="n"/>
    </row>
  </sheetData>
  <dataValidations count="2">
    <dataValidation sqref="D5:D34" showDropDown="0" showInputMessage="0" showErrorMessage="0" allowBlank="1" type="list">
      <formula1>"כן,לא"</formula1>
    </dataValidation>
    <dataValidation sqref="C5:C34" showDropDown="0" showInputMessage="0" showErrorMessage="0" allowBlank="1" type="whole" operator="between">
      <formula1>0</formula1>
      <formula2>14</formula2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2E7D32"/>
    <outlinePr summaryBelow="1" summaryRight="1"/>
    <pageSetUpPr fitToPage="1"/>
  </sheetPr>
  <dimension ref="A1:J28"/>
  <sheetViews>
    <sheetView rightToLeft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1" t="inlineStr">
        <is>
          <t>סידור עבודה שבועי</t>
        </is>
      </c>
    </row>
    <row r="2">
      <c r="A2" s="16" t="inlineStr">
        <is>
          <t>תאריך יום ראשון:</t>
        </is>
      </c>
      <c r="C2" s="17" t="n">
        <v>46327</v>
      </c>
      <c r="E2" s="12" t="inlineStr">
        <is>
          <t>בחרו עובד מהרשימה בכל משבצת. בשורות "נדרשים" כתבו כמה עובדים צריך.</t>
        </is>
      </c>
    </row>
    <row r="4">
      <c r="A4" s="13" t="inlineStr">
        <is>
          <t>משמרת</t>
        </is>
      </c>
      <c r="B4" s="13" t="inlineStr">
        <is>
          <t>שעות</t>
        </is>
      </c>
      <c r="C4" s="13" t="inlineStr">
        <is>
          <t>אורך (שעות)</t>
        </is>
      </c>
      <c r="D4" s="13" t="inlineStr">
        <is>
          <t>ראשון</t>
        </is>
      </c>
      <c r="E4" s="13" t="inlineStr">
        <is>
          <t>שני</t>
        </is>
      </c>
      <c r="F4" s="13" t="inlineStr">
        <is>
          <t>שלישי</t>
        </is>
      </c>
      <c r="G4" s="13" t="inlineStr">
        <is>
          <t>רביעי</t>
        </is>
      </c>
      <c r="H4" s="13" t="inlineStr">
        <is>
          <t>חמישי</t>
        </is>
      </c>
      <c r="I4" s="13" t="inlineStr">
        <is>
          <t>שישי</t>
        </is>
      </c>
      <c r="J4" s="13" t="inlineStr">
        <is>
          <t>שבת</t>
        </is>
      </c>
    </row>
    <row r="5">
      <c r="A5" s="18" t="n"/>
      <c r="B5" s="18" t="n"/>
      <c r="C5" s="18" t="n"/>
      <c r="D5" s="19">
        <f>$C$2+0</f>
        <v/>
      </c>
      <c r="E5" s="19">
        <f>$C$2+1</f>
        <v/>
      </c>
      <c r="F5" s="19">
        <f>$C$2+2</f>
        <v/>
      </c>
      <c r="G5" s="19">
        <f>$C$2+3</f>
        <v/>
      </c>
      <c r="H5" s="19">
        <f>$C$2+4</f>
        <v/>
      </c>
      <c r="I5" s="19">
        <f>$C$2+5</f>
        <v/>
      </c>
      <c r="J5" s="19">
        <f>$C$2+6</f>
        <v/>
      </c>
    </row>
    <row r="6">
      <c r="A6" s="20" t="inlineStr">
        <is>
          <t>בוקר</t>
        </is>
      </c>
      <c r="B6" s="21" t="inlineStr">
        <is>
          <t>07:00–15:00</t>
        </is>
      </c>
      <c r="C6" s="21" t="n">
        <v>8</v>
      </c>
      <c r="D6" s="15" t="inlineStr">
        <is>
          <t>דנה כהן</t>
        </is>
      </c>
      <c r="E6" s="15" t="inlineStr">
        <is>
          <t>עומר חדד</t>
        </is>
      </c>
      <c r="F6" s="15" t="n"/>
      <c r="G6" s="15" t="n"/>
      <c r="H6" s="15" t="n"/>
      <c r="I6" s="15" t="n"/>
      <c r="J6" s="15" t="n"/>
    </row>
    <row r="7">
      <c r="A7" s="22" t="n"/>
      <c r="B7" s="22" t="n"/>
      <c r="C7" s="21" t="n">
        <v>8</v>
      </c>
      <c r="D7" s="15" t="inlineStr">
        <is>
          <t>מאיה פרץ</t>
        </is>
      </c>
      <c r="E7" s="15" t="inlineStr">
        <is>
          <t>נועה ביטון</t>
        </is>
      </c>
      <c r="F7" s="15" t="n"/>
      <c r="G7" s="15" t="n"/>
      <c r="H7" s="15" t="n"/>
      <c r="I7" s="15" t="n"/>
      <c r="J7" s="15" t="n"/>
    </row>
    <row r="8">
      <c r="A8" s="22" t="n"/>
      <c r="B8" s="22" t="n"/>
      <c r="C8" s="21" t="n">
        <v>8</v>
      </c>
      <c r="D8" s="15" t="n"/>
      <c r="E8" s="15" t="n"/>
      <c r="F8" s="15" t="n"/>
      <c r="G8" s="15" t="n"/>
      <c r="H8" s="15" t="n"/>
      <c r="I8" s="15" t="n"/>
      <c r="J8" s="15" t="n"/>
    </row>
    <row r="9">
      <c r="A9" s="23" t="n"/>
      <c r="B9" s="23" t="n"/>
      <c r="C9" s="21" t="n">
        <v>8</v>
      </c>
      <c r="D9" s="15" t="n"/>
      <c r="E9" s="15" t="n"/>
      <c r="F9" s="15" t="n"/>
      <c r="G9" s="15" t="n"/>
      <c r="H9" s="15" t="n"/>
      <c r="I9" s="15" t="n"/>
      <c r="J9" s="15" t="n"/>
    </row>
    <row r="10">
      <c r="A10" s="24" t="inlineStr">
        <is>
          <t>נדרשים</t>
        </is>
      </c>
      <c r="B10" s="24" t="inlineStr">
        <is>
          <t>בוקר</t>
        </is>
      </c>
      <c r="C10" s="24" t="n"/>
      <c r="D10" s="25" t="n">
        <v>2</v>
      </c>
      <c r="E10" s="25" t="n">
        <v>2</v>
      </c>
      <c r="F10" s="25" t="n">
        <v>2</v>
      </c>
      <c r="G10" s="25" t="n">
        <v>2</v>
      </c>
      <c r="H10" s="25" t="n">
        <v>2</v>
      </c>
      <c r="I10" s="25" t="n">
        <v>2</v>
      </c>
      <c r="J10" s="25" t="n">
        <v>2</v>
      </c>
    </row>
    <row r="11">
      <c r="A11" s="26" t="inlineStr">
        <is>
          <t>חסרים</t>
        </is>
      </c>
      <c r="B11" s="26" t="inlineStr">
        <is>
          <t>בוקר</t>
        </is>
      </c>
      <c r="C11" s="26" t="n"/>
      <c r="D11" s="26">
        <f>MAX(0,D10-COUNTA(D6:D9))</f>
        <v/>
      </c>
      <c r="E11" s="26">
        <f>MAX(0,E10-COUNTA(E6:E9))</f>
        <v/>
      </c>
      <c r="F11" s="26">
        <f>MAX(0,F10-COUNTA(F6:F9))</f>
        <v/>
      </c>
      <c r="G11" s="26">
        <f>MAX(0,G10-COUNTA(G6:G9))</f>
        <v/>
      </c>
      <c r="H11" s="26">
        <f>MAX(0,H10-COUNTA(H6:H9))</f>
        <v/>
      </c>
      <c r="I11" s="26">
        <f>MAX(0,I10-COUNTA(I6:I9))</f>
        <v/>
      </c>
      <c r="J11" s="26">
        <f>MAX(0,J10-COUNTA(J6:J9))</f>
        <v/>
      </c>
    </row>
    <row r="13">
      <c r="A13" s="27" t="inlineStr">
        <is>
          <t>ערב</t>
        </is>
      </c>
      <c r="B13" s="28" t="inlineStr">
        <is>
          <t>15:00–23:00</t>
        </is>
      </c>
      <c r="C13" s="28" t="n">
        <v>8</v>
      </c>
      <c r="D13" s="15" t="inlineStr">
        <is>
          <t>יוסי לוי</t>
        </is>
      </c>
      <c r="E13" s="15" t="inlineStr">
        <is>
          <t>דנה כהן</t>
        </is>
      </c>
      <c r="F13" s="15" t="n"/>
      <c r="G13" s="15" t="n"/>
      <c r="H13" s="15" t="n"/>
      <c r="I13" s="15" t="n"/>
      <c r="J13" s="15" t="n"/>
    </row>
    <row r="14">
      <c r="A14" s="22" t="n"/>
      <c r="B14" s="22" t="n"/>
      <c r="C14" s="28" t="n">
        <v>8</v>
      </c>
      <c r="D14" s="15" t="inlineStr">
        <is>
          <t>אבי מזרחי</t>
        </is>
      </c>
      <c r="E14" s="15" t="inlineStr">
        <is>
          <t>מאיה פרץ</t>
        </is>
      </c>
      <c r="F14" s="15" t="n"/>
      <c r="G14" s="15" t="n"/>
      <c r="H14" s="15" t="n"/>
      <c r="I14" s="15" t="n"/>
      <c r="J14" s="15" t="n"/>
    </row>
    <row r="15">
      <c r="A15" s="22" t="n"/>
      <c r="B15" s="22" t="n"/>
      <c r="C15" s="28" t="n">
        <v>8</v>
      </c>
      <c r="D15" s="15" t="n"/>
      <c r="E15" s="15" t="n"/>
      <c r="F15" s="15" t="n"/>
      <c r="G15" s="15" t="n"/>
      <c r="H15" s="15" t="n"/>
      <c r="I15" s="15" t="n"/>
      <c r="J15" s="15" t="n"/>
    </row>
    <row r="16">
      <c r="A16" s="23" t="n"/>
      <c r="B16" s="23" t="n"/>
      <c r="C16" s="28" t="n">
        <v>8</v>
      </c>
      <c r="D16" s="15" t="n"/>
      <c r="E16" s="15" t="n"/>
      <c r="F16" s="15" t="n"/>
      <c r="G16" s="15" t="n"/>
      <c r="H16" s="15" t="n"/>
      <c r="I16" s="15" t="n"/>
      <c r="J16" s="15" t="n"/>
    </row>
    <row r="17">
      <c r="A17" s="24" t="inlineStr">
        <is>
          <t>נדרשים</t>
        </is>
      </c>
      <c r="B17" s="24" t="inlineStr">
        <is>
          <t>ערב</t>
        </is>
      </c>
      <c r="C17" s="24" t="n"/>
      <c r="D17" s="25" t="n">
        <v>2</v>
      </c>
      <c r="E17" s="25" t="n">
        <v>2</v>
      </c>
      <c r="F17" s="25" t="n">
        <v>2</v>
      </c>
      <c r="G17" s="25" t="n">
        <v>2</v>
      </c>
      <c r="H17" s="25" t="n">
        <v>2</v>
      </c>
      <c r="I17" s="25" t="n">
        <v>2</v>
      </c>
      <c r="J17" s="25" t="n">
        <v>2</v>
      </c>
    </row>
    <row r="18">
      <c r="A18" s="26" t="inlineStr">
        <is>
          <t>חסרים</t>
        </is>
      </c>
      <c r="B18" s="26" t="inlineStr">
        <is>
          <t>ערב</t>
        </is>
      </c>
      <c r="C18" s="26" t="n"/>
      <c r="D18" s="26">
        <f>MAX(0,D17-COUNTA(D13:D16))</f>
        <v/>
      </c>
      <c r="E18" s="26">
        <f>MAX(0,E17-COUNTA(E13:E16))</f>
        <v/>
      </c>
      <c r="F18" s="26">
        <f>MAX(0,F17-COUNTA(F13:F16))</f>
        <v/>
      </c>
      <c r="G18" s="26">
        <f>MAX(0,G17-COUNTA(G13:G16))</f>
        <v/>
      </c>
      <c r="H18" s="26">
        <f>MAX(0,H17-COUNTA(H13:H16))</f>
        <v/>
      </c>
      <c r="I18" s="26">
        <f>MAX(0,I17-COUNTA(I13:I16))</f>
        <v/>
      </c>
      <c r="J18" s="26">
        <f>MAX(0,J17-COUNTA(J13:J16))</f>
        <v/>
      </c>
    </row>
    <row r="20">
      <c r="A20" s="29" t="inlineStr">
        <is>
          <t>לילה</t>
        </is>
      </c>
      <c r="B20" s="30" t="inlineStr">
        <is>
          <t>23:00–07:00</t>
        </is>
      </c>
      <c r="C20" s="30" t="n">
        <v>8</v>
      </c>
      <c r="D20" s="15" t="inlineStr">
        <is>
          <t>עומר חדד</t>
        </is>
      </c>
      <c r="E20" s="15" t="inlineStr">
        <is>
          <t>יוסי לוי</t>
        </is>
      </c>
      <c r="F20" s="15" t="n"/>
      <c r="G20" s="15" t="n"/>
      <c r="H20" s="15" t="n"/>
      <c r="I20" s="15" t="n"/>
      <c r="J20" s="15" t="n"/>
    </row>
    <row r="21">
      <c r="A21" s="22" t="n"/>
      <c r="B21" s="22" t="n"/>
      <c r="C21" s="30" t="n">
        <v>8</v>
      </c>
      <c r="D21" s="15" t="n"/>
      <c r="E21" s="15" t="n"/>
      <c r="F21" s="15" t="n"/>
      <c r="G21" s="15" t="n"/>
      <c r="H21" s="15" t="n"/>
      <c r="I21" s="15" t="n"/>
      <c r="J21" s="15" t="n"/>
    </row>
    <row r="22">
      <c r="A22" s="22" t="n"/>
      <c r="B22" s="22" t="n"/>
      <c r="C22" s="30" t="n">
        <v>8</v>
      </c>
      <c r="D22" s="15" t="n"/>
      <c r="E22" s="15" t="n"/>
      <c r="F22" s="15" t="n"/>
      <c r="G22" s="15" t="n"/>
      <c r="H22" s="15" t="n"/>
      <c r="I22" s="15" t="n"/>
      <c r="J22" s="15" t="n"/>
    </row>
    <row r="23">
      <c r="A23" s="23" t="n"/>
      <c r="B23" s="23" t="n"/>
      <c r="C23" s="30" t="n">
        <v>8</v>
      </c>
      <c r="D23" s="15" t="n"/>
      <c r="E23" s="15" t="n"/>
      <c r="F23" s="15" t="n"/>
      <c r="G23" s="15" t="n"/>
      <c r="H23" s="15" t="n"/>
      <c r="I23" s="15" t="n"/>
      <c r="J23" s="15" t="n"/>
    </row>
    <row r="24">
      <c r="A24" s="24" t="inlineStr">
        <is>
          <t>נדרשים</t>
        </is>
      </c>
      <c r="B24" s="24" t="inlineStr">
        <is>
          <t>לילה</t>
        </is>
      </c>
      <c r="C24" s="24" t="n"/>
      <c r="D24" s="25" t="n">
        <v>2</v>
      </c>
      <c r="E24" s="25" t="n">
        <v>2</v>
      </c>
      <c r="F24" s="25" t="n">
        <v>2</v>
      </c>
      <c r="G24" s="25" t="n">
        <v>2</v>
      </c>
      <c r="H24" s="25" t="n">
        <v>2</v>
      </c>
      <c r="I24" s="25" t="n">
        <v>2</v>
      </c>
      <c r="J24" s="25" t="n">
        <v>2</v>
      </c>
    </row>
    <row r="25">
      <c r="A25" s="26" t="inlineStr">
        <is>
          <t>חסרים</t>
        </is>
      </c>
      <c r="B25" s="26" t="inlineStr">
        <is>
          <t>לילה</t>
        </is>
      </c>
      <c r="C25" s="26" t="n"/>
      <c r="D25" s="26">
        <f>MAX(0,D24-COUNTA(D20:D23))</f>
        <v/>
      </c>
      <c r="E25" s="26">
        <f>MAX(0,E24-COUNTA(E20:E23))</f>
        <v/>
      </c>
      <c r="F25" s="26">
        <f>MAX(0,F24-COUNTA(F20:F23))</f>
        <v/>
      </c>
      <c r="G25" s="26">
        <f>MAX(0,G24-COUNTA(G20:G23))</f>
        <v/>
      </c>
      <c r="H25" s="26">
        <f>MAX(0,H24-COUNTA(H20:H23))</f>
        <v/>
      </c>
      <c r="I25" s="26">
        <f>MAX(0,I24-COUNTA(I20:I23))</f>
        <v/>
      </c>
      <c r="J25" s="26">
        <f>MAX(0,J24-COUNTA(J20:J23))</f>
        <v/>
      </c>
    </row>
    <row r="27">
      <c r="A27" s="31" t="inlineStr">
        <is>
          <t>השיבוצים בימים ראשון ושני הם דוגמה. שימו לב: עומר חדד שובץ ללילה ביום ראשון ולבוקר ביום שני, והבדיקה מסמנת את זה.</t>
        </is>
      </c>
    </row>
    <row r="28"/>
  </sheetData>
  <mergeCells count="7">
    <mergeCell ref="B13:B16"/>
    <mergeCell ref="A13:A16"/>
    <mergeCell ref="B20:B23"/>
    <mergeCell ref="A6:A9"/>
    <mergeCell ref="A27:J28"/>
    <mergeCell ref="B6:B9"/>
    <mergeCell ref="A20:A23"/>
  </mergeCells>
  <conditionalFormatting sqref="D11:J11">
    <cfRule type="cellIs" priority="1" operator="greaterThan" dxfId="0">
      <formula>0</formula>
    </cfRule>
  </conditionalFormatting>
  <conditionalFormatting sqref="D18:J18">
    <cfRule type="cellIs" priority="2" operator="greaterThan" dxfId="0">
      <formula>0</formula>
    </cfRule>
  </conditionalFormatting>
  <conditionalFormatting sqref="D25:J25">
    <cfRule type="cellIs" priority="3" operator="greaterThan" dxfId="0">
      <formula>0</formula>
    </cfRule>
  </conditionalFormatting>
  <dataValidations count="1">
    <dataValidation sqref="D6:J9 D13:J16 D20:J23" showDropDown="0" showInputMessage="0" showErrorMessage="0" allowBlank="1" error="בחרו שם מהרשימה בגיליון עובדים" type="list">
      <formula1>='עובדים'!$A$5:$A$34</formula1>
    </dataValidation>
  </dataValidations>
  <printOptions horizontalCentered="1"/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4FA0"/>
    <outlinePr summaryBelow="1" summaryRight="1"/>
    <pageSetUpPr fitToPage="1"/>
  </sheetPr>
  <dimension ref="A1:AF37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9" customWidth="1" min="3" max="3"/>
    <col width="11" customWidth="1" min="4" max="4"/>
    <col width="11" customWidth="1" min="5" max="5"/>
    <col width="10" customWidth="1" min="6" max="6"/>
    <col width="14" customWidth="1" min="7" max="7"/>
    <col width="14" customWidth="1" min="8" max="8"/>
    <col width="16" customWidth="1" min="9" max="9"/>
    <col width="26" customWidth="1" min="10" max="10"/>
    <col hidden="1" width="4" customWidth="1" min="12" max="12"/>
    <col hidden="1" width="4" customWidth="1" min="13" max="13"/>
    <col hidden="1" width="4" customWidth="1" min="14" max="14"/>
    <col hidden="1" width="4" customWidth="1" min="15" max="15"/>
    <col hidden="1" width="4" customWidth="1" min="16" max="16"/>
    <col hidden="1" width="4" customWidth="1" min="17" max="17"/>
    <col hidden="1" width="4" customWidth="1" min="18" max="18"/>
    <col hidden="1" width="4" customWidth="1" min="19" max="19"/>
    <col hidden="1" width="4" customWidth="1" min="20" max="20"/>
    <col hidden="1" width="4" customWidth="1" min="21" max="21"/>
    <col hidden="1" width="4" customWidth="1" min="22" max="22"/>
    <col hidden="1" width="4" customWidth="1" min="23" max="23"/>
    <col hidden="1" width="4" customWidth="1" min="24" max="24"/>
    <col hidden="1" width="4" customWidth="1" min="25" max="25"/>
    <col hidden="1" width="4" customWidth="1" min="26" max="26"/>
    <col hidden="1" width="4" customWidth="1" min="27" max="27"/>
    <col hidden="1" width="4" customWidth="1" min="28" max="28"/>
    <col hidden="1" width="4" customWidth="1" min="29" max="29"/>
    <col hidden="1" width="4" customWidth="1" min="30" max="30"/>
    <col hidden="1" width="4" customWidth="1" min="31" max="31"/>
    <col hidden="1" width="4" customWidth="1" min="32" max="32"/>
  </cols>
  <sheetData>
    <row r="1">
      <c r="A1" s="11" t="inlineStr">
        <is>
          <t>סיכום ובדיקות</t>
        </is>
      </c>
    </row>
    <row r="2">
      <c r="A2" s="12" t="inlineStr">
        <is>
          <t>הכול מחושב לבד מהגיליונות "עובדים" ו"סידור שבועי". אין צורך למלא כאן כלום.</t>
        </is>
      </c>
    </row>
    <row r="4" ht="34" customHeight="1">
      <c r="A4" s="13" t="inlineStr">
        <is>
          <t>עובד/ת</t>
        </is>
      </c>
      <c r="B4" s="13" t="inlineStr">
        <is>
          <t>משמרות</t>
        </is>
      </c>
      <c r="C4" s="13" t="inlineStr">
        <is>
          <t>שעות</t>
        </is>
      </c>
      <c r="D4" s="13" t="inlineStr">
        <is>
          <t>משמרות לילה</t>
        </is>
      </c>
      <c r="E4" s="13" t="inlineStr">
        <is>
          <t>שישי-שבת</t>
        </is>
      </c>
      <c r="F4" s="13" t="inlineStr">
        <is>
          <t>מקסימום</t>
        </is>
      </c>
      <c r="G4" s="13" t="inlineStr">
        <is>
          <t>מעל המקסימום?</t>
        </is>
      </c>
      <c r="H4" s="13" t="inlineStr">
        <is>
          <t>לילה למרות "לא בלילה"</t>
        </is>
      </c>
      <c r="I4" s="13" t="inlineStr">
        <is>
          <t>משמרות בלי מנוחה ביניהן</t>
        </is>
      </c>
      <c r="J4" s="13" t="inlineStr">
        <is>
          <t>סטטוס</t>
        </is>
      </c>
      <c r="L4" s="32" t="inlineStr">
        <is>
          <t>ב1</t>
        </is>
      </c>
      <c r="M4" s="32" t="inlineStr">
        <is>
          <t>ב2</t>
        </is>
      </c>
      <c r="N4" s="32" t="inlineStr">
        <is>
          <t>ב3</t>
        </is>
      </c>
      <c r="O4" s="32" t="inlineStr">
        <is>
          <t>ב4</t>
        </is>
      </c>
      <c r="P4" s="32" t="inlineStr">
        <is>
          <t>ב5</t>
        </is>
      </c>
      <c r="Q4" s="32" t="inlineStr">
        <is>
          <t>ב6</t>
        </is>
      </c>
      <c r="R4" s="32" t="inlineStr">
        <is>
          <t>ב7</t>
        </is>
      </c>
      <c r="S4" s="32" t="inlineStr">
        <is>
          <t>ע1</t>
        </is>
      </c>
      <c r="T4" s="32" t="inlineStr">
        <is>
          <t>ע2</t>
        </is>
      </c>
      <c r="U4" s="32" t="inlineStr">
        <is>
          <t>ע3</t>
        </is>
      </c>
      <c r="V4" s="32" t="inlineStr">
        <is>
          <t>ע4</t>
        </is>
      </c>
      <c r="W4" s="32" t="inlineStr">
        <is>
          <t>ע5</t>
        </is>
      </c>
      <c r="X4" s="32" t="inlineStr">
        <is>
          <t>ע6</t>
        </is>
      </c>
      <c r="Y4" s="32" t="inlineStr">
        <is>
          <t>ע7</t>
        </is>
      </c>
      <c r="Z4" s="32" t="inlineStr">
        <is>
          <t>ל1</t>
        </is>
      </c>
      <c r="AA4" s="32" t="inlineStr">
        <is>
          <t>ל2</t>
        </is>
      </c>
      <c r="AB4" s="32" t="inlineStr">
        <is>
          <t>ל3</t>
        </is>
      </c>
      <c r="AC4" s="32" t="inlineStr">
        <is>
          <t>ל4</t>
        </is>
      </c>
      <c r="AD4" s="32" t="inlineStr">
        <is>
          <t>ל5</t>
        </is>
      </c>
      <c r="AE4" s="32" t="inlineStr">
        <is>
          <t>ל6</t>
        </is>
      </c>
      <c r="AF4" s="32" t="inlineStr">
        <is>
          <t>ל7</t>
        </is>
      </c>
    </row>
    <row r="5">
      <c r="A5" s="33">
        <f>IF('עובדים'!A5="","",'עובדים'!A5)</f>
        <v/>
      </c>
      <c r="B5" s="34">
        <f>IF($A5="","",COUNTIF('סידור שבועי'!$D$6:$J$9,$A5)+COUNTIF('סידור שבועי'!$D$13:$J$16,$A5)+COUNTIF('סידור שבועי'!$D$20:$J$23,$A5))</f>
        <v/>
      </c>
      <c r="C5" s="34">
        <f>IF($A5="","",COUNTIF('סידור שבועי'!$D$6:$J$9,$A5)*'סידור שבועי'!$C$6+COUNTIF('סידור שבועי'!$D$13:$J$16,$A5)*'סידור שבועי'!$C$13+COUNTIF('סידור שבועי'!$D$20:$J$23,$A5)*'סידור שבועי'!$C$20)</f>
        <v/>
      </c>
      <c r="D5" s="34">
        <f>IF($A5="","",COUNTIF('סידור שבועי'!$D$20:$J$23,$A5))</f>
        <v/>
      </c>
      <c r="E5" s="34">
        <f>IF($A5="","",COUNTIF('סידור שבועי'!$I$6:$J$9,$A5)+COUNTIF('סידור שבועי'!$I$13:$J$16,$A5)+COUNTIF('סידור שבועי'!$I$20:$J$23,$A5))</f>
        <v/>
      </c>
      <c r="F5" s="34">
        <f>IF($A5="","",IF('עובדים'!C5="","",'עובדים'!C5))</f>
        <v/>
      </c>
      <c r="G5" s="34">
        <f>IF(OR($A5="",F5=""),"",IF(B5&gt;F5,"כן","לא"))</f>
        <v/>
      </c>
      <c r="H5" s="34">
        <f>IF($A5="","",IF(AND('עובדים'!D5="כן",D5&gt;0),"כן","לא"))</f>
        <v/>
      </c>
      <c r="I5" s="34">
        <f>IF($A5="","",L5*S5+M5*T5+N5*U5+O5*V5+P5*W5+Q5*X5+R5*Y5+S5*Z5+T5*AA5+U5*AB5+V5*AC5+W5*AD5+X5*AE5+Y5*AF5+Z5*M5+AA5*N5+AB5*O5+AC5*P5+AD5*Q5+AE5*R5)</f>
        <v/>
      </c>
      <c r="J5" s="34">
        <f>IF($A5="","",IF(OR(G5="כן",H5="כן",I5&gt;0),"לבדוק","תקין"))</f>
        <v/>
      </c>
      <c r="L5" s="35">
        <f>IF($A5="",0,IF(COUNTIF('סידור שבועי'!$D$6:$D$9,$A5)&gt;0,1,0))</f>
        <v/>
      </c>
      <c r="M5" s="35">
        <f>IF($A5="",0,IF(COUNTIF('סידור שבועי'!$E$6:$E$9,$A5)&gt;0,1,0))</f>
        <v/>
      </c>
      <c r="N5" s="35">
        <f>IF($A5="",0,IF(COUNTIF('סידור שבועי'!$F$6:$F$9,$A5)&gt;0,1,0))</f>
        <v/>
      </c>
      <c r="O5" s="35">
        <f>IF($A5="",0,IF(COUNTIF('סידור שבועי'!$G$6:$G$9,$A5)&gt;0,1,0))</f>
        <v/>
      </c>
      <c r="P5" s="35">
        <f>IF($A5="",0,IF(COUNTIF('סידור שבועי'!$H$6:$H$9,$A5)&gt;0,1,0))</f>
        <v/>
      </c>
      <c r="Q5" s="35">
        <f>IF($A5="",0,IF(COUNTIF('סידור שבועי'!$I$6:$I$9,$A5)&gt;0,1,0))</f>
        <v/>
      </c>
      <c r="R5" s="35">
        <f>IF($A5="",0,IF(COUNTIF('סידור שבועי'!$J$6:$J$9,$A5)&gt;0,1,0))</f>
        <v/>
      </c>
      <c r="S5" s="35">
        <f>IF($A5="",0,IF(COUNTIF('סידור שבועי'!$D$13:$D$16,$A5)&gt;0,1,0))</f>
        <v/>
      </c>
      <c r="T5" s="35">
        <f>IF($A5="",0,IF(COUNTIF('סידור שבועי'!$E$13:$E$16,$A5)&gt;0,1,0))</f>
        <v/>
      </c>
      <c r="U5" s="35">
        <f>IF($A5="",0,IF(COUNTIF('סידור שבועי'!$F$13:$F$16,$A5)&gt;0,1,0))</f>
        <v/>
      </c>
      <c r="V5" s="35">
        <f>IF($A5="",0,IF(COUNTIF('סידור שבועי'!$G$13:$G$16,$A5)&gt;0,1,0))</f>
        <v/>
      </c>
      <c r="W5" s="35">
        <f>IF($A5="",0,IF(COUNTIF('סידור שבועי'!$H$13:$H$16,$A5)&gt;0,1,0))</f>
        <v/>
      </c>
      <c r="X5" s="35">
        <f>IF($A5="",0,IF(COUNTIF('סידור שבועי'!$I$13:$I$16,$A5)&gt;0,1,0))</f>
        <v/>
      </c>
      <c r="Y5" s="35">
        <f>IF($A5="",0,IF(COUNTIF('סידור שבועי'!$J$13:$J$16,$A5)&gt;0,1,0))</f>
        <v/>
      </c>
      <c r="Z5" s="35">
        <f>IF($A5="",0,IF(COUNTIF('סידור שבועי'!$D$20:$D$23,$A5)&gt;0,1,0))</f>
        <v/>
      </c>
      <c r="AA5" s="35">
        <f>IF($A5="",0,IF(COUNTIF('סידור שבועי'!$E$20:$E$23,$A5)&gt;0,1,0))</f>
        <v/>
      </c>
      <c r="AB5" s="35">
        <f>IF($A5="",0,IF(COUNTIF('סידור שבועי'!$F$20:$F$23,$A5)&gt;0,1,0))</f>
        <v/>
      </c>
      <c r="AC5" s="35">
        <f>IF($A5="",0,IF(COUNTIF('סידור שבועי'!$G$20:$G$23,$A5)&gt;0,1,0))</f>
        <v/>
      </c>
      <c r="AD5" s="35">
        <f>IF($A5="",0,IF(COUNTIF('סידור שבועי'!$H$20:$H$23,$A5)&gt;0,1,0))</f>
        <v/>
      </c>
      <c r="AE5" s="35">
        <f>IF($A5="",0,IF(COUNTIF('סידור שבועי'!$I$20:$I$23,$A5)&gt;0,1,0))</f>
        <v/>
      </c>
      <c r="AF5" s="35">
        <f>IF($A5="",0,IF(COUNTIF('סידור שבועי'!$J$20:$J$23,$A5)&gt;0,1,0))</f>
        <v/>
      </c>
    </row>
    <row r="6">
      <c r="A6" s="33">
        <f>IF('עובדים'!A6="","",'עובדים'!A6)</f>
        <v/>
      </c>
      <c r="B6" s="34">
        <f>IF($A6="","",COUNTIF('סידור שבועי'!$D$6:$J$9,$A6)+COUNTIF('סידור שבועי'!$D$13:$J$16,$A6)+COUNTIF('סידור שבועי'!$D$20:$J$23,$A6))</f>
        <v/>
      </c>
      <c r="C6" s="34">
        <f>IF($A6="","",COUNTIF('סידור שבועי'!$D$6:$J$9,$A6)*'סידור שבועי'!$C$6+COUNTIF('סידור שבועי'!$D$13:$J$16,$A6)*'סידור שבועי'!$C$13+COUNTIF('סידור שבועי'!$D$20:$J$23,$A6)*'סידור שבועי'!$C$20)</f>
        <v/>
      </c>
      <c r="D6" s="34">
        <f>IF($A6="","",COUNTIF('סידור שבועי'!$D$20:$J$23,$A6))</f>
        <v/>
      </c>
      <c r="E6" s="34">
        <f>IF($A6="","",COUNTIF('סידור שבועי'!$I$6:$J$9,$A6)+COUNTIF('סידור שבועי'!$I$13:$J$16,$A6)+COUNTIF('סידור שבועי'!$I$20:$J$23,$A6))</f>
        <v/>
      </c>
      <c r="F6" s="34">
        <f>IF($A6="","",IF('עובדים'!C6="","",'עובדים'!C6))</f>
        <v/>
      </c>
      <c r="G6" s="34">
        <f>IF(OR($A6="",F6=""),"",IF(B6&gt;F6,"כן","לא"))</f>
        <v/>
      </c>
      <c r="H6" s="34">
        <f>IF($A6="","",IF(AND('עובדים'!D6="כן",D6&gt;0),"כן","לא"))</f>
        <v/>
      </c>
      <c r="I6" s="34">
        <f>IF($A6="","",L6*S6+M6*T6+N6*U6+O6*V6+P6*W6+Q6*X6+R6*Y6+S6*Z6+T6*AA6+U6*AB6+V6*AC6+W6*AD6+X6*AE6+Y6*AF6+Z6*M6+AA6*N6+AB6*O6+AC6*P6+AD6*Q6+AE6*R6)</f>
        <v/>
      </c>
      <c r="J6" s="34">
        <f>IF($A6="","",IF(OR(G6="כן",H6="כן",I6&gt;0),"לבדוק","תקין"))</f>
        <v/>
      </c>
      <c r="L6" s="35">
        <f>IF($A6="",0,IF(COUNTIF('סידור שבועי'!$D$6:$D$9,$A6)&gt;0,1,0))</f>
        <v/>
      </c>
      <c r="M6" s="35">
        <f>IF($A6="",0,IF(COUNTIF('סידור שבועי'!$E$6:$E$9,$A6)&gt;0,1,0))</f>
        <v/>
      </c>
      <c r="N6" s="35">
        <f>IF($A6="",0,IF(COUNTIF('סידור שבועי'!$F$6:$F$9,$A6)&gt;0,1,0))</f>
        <v/>
      </c>
      <c r="O6" s="35">
        <f>IF($A6="",0,IF(COUNTIF('סידור שבועי'!$G$6:$G$9,$A6)&gt;0,1,0))</f>
        <v/>
      </c>
      <c r="P6" s="35">
        <f>IF($A6="",0,IF(COUNTIF('סידור שבועי'!$H$6:$H$9,$A6)&gt;0,1,0))</f>
        <v/>
      </c>
      <c r="Q6" s="35">
        <f>IF($A6="",0,IF(COUNTIF('סידור שבועי'!$I$6:$I$9,$A6)&gt;0,1,0))</f>
        <v/>
      </c>
      <c r="R6" s="35">
        <f>IF($A6="",0,IF(COUNTIF('סידור שבועי'!$J$6:$J$9,$A6)&gt;0,1,0))</f>
        <v/>
      </c>
      <c r="S6" s="35">
        <f>IF($A6="",0,IF(COUNTIF('סידור שבועי'!$D$13:$D$16,$A6)&gt;0,1,0))</f>
        <v/>
      </c>
      <c r="T6" s="35">
        <f>IF($A6="",0,IF(COUNTIF('סידור שבועי'!$E$13:$E$16,$A6)&gt;0,1,0))</f>
        <v/>
      </c>
      <c r="U6" s="35">
        <f>IF($A6="",0,IF(COUNTIF('סידור שבועי'!$F$13:$F$16,$A6)&gt;0,1,0))</f>
        <v/>
      </c>
      <c r="V6" s="35">
        <f>IF($A6="",0,IF(COUNTIF('סידור שבועי'!$G$13:$G$16,$A6)&gt;0,1,0))</f>
        <v/>
      </c>
      <c r="W6" s="35">
        <f>IF($A6="",0,IF(COUNTIF('סידור שבועי'!$H$13:$H$16,$A6)&gt;0,1,0))</f>
        <v/>
      </c>
      <c r="X6" s="35">
        <f>IF($A6="",0,IF(COUNTIF('סידור שבועי'!$I$13:$I$16,$A6)&gt;0,1,0))</f>
        <v/>
      </c>
      <c r="Y6" s="35">
        <f>IF($A6="",0,IF(COUNTIF('סידור שבועי'!$J$13:$J$16,$A6)&gt;0,1,0))</f>
        <v/>
      </c>
      <c r="Z6" s="35">
        <f>IF($A6="",0,IF(COUNTIF('סידור שבועי'!$D$20:$D$23,$A6)&gt;0,1,0))</f>
        <v/>
      </c>
      <c r="AA6" s="35">
        <f>IF($A6="",0,IF(COUNTIF('סידור שבועי'!$E$20:$E$23,$A6)&gt;0,1,0))</f>
        <v/>
      </c>
      <c r="AB6" s="35">
        <f>IF($A6="",0,IF(COUNTIF('סידור שבועי'!$F$20:$F$23,$A6)&gt;0,1,0))</f>
        <v/>
      </c>
      <c r="AC6" s="35">
        <f>IF($A6="",0,IF(COUNTIF('סידור שבועי'!$G$20:$G$23,$A6)&gt;0,1,0))</f>
        <v/>
      </c>
      <c r="AD6" s="35">
        <f>IF($A6="",0,IF(COUNTIF('סידור שבועי'!$H$20:$H$23,$A6)&gt;0,1,0))</f>
        <v/>
      </c>
      <c r="AE6" s="35">
        <f>IF($A6="",0,IF(COUNTIF('סידור שבועי'!$I$20:$I$23,$A6)&gt;0,1,0))</f>
        <v/>
      </c>
      <c r="AF6" s="35">
        <f>IF($A6="",0,IF(COUNTIF('סידור שבועי'!$J$20:$J$23,$A6)&gt;0,1,0))</f>
        <v/>
      </c>
    </row>
    <row r="7">
      <c r="A7" s="33">
        <f>IF('עובדים'!A7="","",'עובדים'!A7)</f>
        <v/>
      </c>
      <c r="B7" s="34">
        <f>IF($A7="","",COUNTIF('סידור שבועי'!$D$6:$J$9,$A7)+COUNTIF('סידור שבועי'!$D$13:$J$16,$A7)+COUNTIF('סידור שבועי'!$D$20:$J$23,$A7))</f>
        <v/>
      </c>
      <c r="C7" s="34">
        <f>IF($A7="","",COUNTIF('סידור שבועי'!$D$6:$J$9,$A7)*'סידור שבועי'!$C$6+COUNTIF('סידור שבועי'!$D$13:$J$16,$A7)*'סידור שבועי'!$C$13+COUNTIF('סידור שבועי'!$D$20:$J$23,$A7)*'סידור שבועי'!$C$20)</f>
        <v/>
      </c>
      <c r="D7" s="34">
        <f>IF($A7="","",COUNTIF('סידור שבועי'!$D$20:$J$23,$A7))</f>
        <v/>
      </c>
      <c r="E7" s="34">
        <f>IF($A7="","",COUNTIF('סידור שבועי'!$I$6:$J$9,$A7)+COUNTIF('סידור שבועי'!$I$13:$J$16,$A7)+COUNTIF('סידור שבועי'!$I$20:$J$23,$A7))</f>
        <v/>
      </c>
      <c r="F7" s="34">
        <f>IF($A7="","",IF('עובדים'!C7="","",'עובדים'!C7))</f>
        <v/>
      </c>
      <c r="G7" s="34">
        <f>IF(OR($A7="",F7=""),"",IF(B7&gt;F7,"כן","לא"))</f>
        <v/>
      </c>
      <c r="H7" s="34">
        <f>IF($A7="","",IF(AND('עובדים'!D7="כן",D7&gt;0),"כן","לא"))</f>
        <v/>
      </c>
      <c r="I7" s="34">
        <f>IF($A7="","",L7*S7+M7*T7+N7*U7+O7*V7+P7*W7+Q7*X7+R7*Y7+S7*Z7+T7*AA7+U7*AB7+V7*AC7+W7*AD7+X7*AE7+Y7*AF7+Z7*M7+AA7*N7+AB7*O7+AC7*P7+AD7*Q7+AE7*R7)</f>
        <v/>
      </c>
      <c r="J7" s="34">
        <f>IF($A7="","",IF(OR(G7="כן",H7="כן",I7&gt;0),"לבדוק","תקין"))</f>
        <v/>
      </c>
      <c r="L7" s="35">
        <f>IF($A7="",0,IF(COUNTIF('סידור שבועי'!$D$6:$D$9,$A7)&gt;0,1,0))</f>
        <v/>
      </c>
      <c r="M7" s="35">
        <f>IF($A7="",0,IF(COUNTIF('סידור שבועי'!$E$6:$E$9,$A7)&gt;0,1,0))</f>
        <v/>
      </c>
      <c r="N7" s="35">
        <f>IF($A7="",0,IF(COUNTIF('סידור שבועי'!$F$6:$F$9,$A7)&gt;0,1,0))</f>
        <v/>
      </c>
      <c r="O7" s="35">
        <f>IF($A7="",0,IF(COUNTIF('סידור שבועי'!$G$6:$G$9,$A7)&gt;0,1,0))</f>
        <v/>
      </c>
      <c r="P7" s="35">
        <f>IF($A7="",0,IF(COUNTIF('סידור שבועי'!$H$6:$H$9,$A7)&gt;0,1,0))</f>
        <v/>
      </c>
      <c r="Q7" s="35">
        <f>IF($A7="",0,IF(COUNTIF('סידור שבועי'!$I$6:$I$9,$A7)&gt;0,1,0))</f>
        <v/>
      </c>
      <c r="R7" s="35">
        <f>IF($A7="",0,IF(COUNTIF('סידור שבועי'!$J$6:$J$9,$A7)&gt;0,1,0))</f>
        <v/>
      </c>
      <c r="S7" s="35">
        <f>IF($A7="",0,IF(COUNTIF('סידור שבועי'!$D$13:$D$16,$A7)&gt;0,1,0))</f>
        <v/>
      </c>
      <c r="T7" s="35">
        <f>IF($A7="",0,IF(COUNTIF('סידור שבועי'!$E$13:$E$16,$A7)&gt;0,1,0))</f>
        <v/>
      </c>
      <c r="U7" s="35">
        <f>IF($A7="",0,IF(COUNTIF('סידור שבועי'!$F$13:$F$16,$A7)&gt;0,1,0))</f>
        <v/>
      </c>
      <c r="V7" s="35">
        <f>IF($A7="",0,IF(COUNTIF('סידור שבועי'!$G$13:$G$16,$A7)&gt;0,1,0))</f>
        <v/>
      </c>
      <c r="W7" s="35">
        <f>IF($A7="",0,IF(COUNTIF('סידור שבועי'!$H$13:$H$16,$A7)&gt;0,1,0))</f>
        <v/>
      </c>
      <c r="X7" s="35">
        <f>IF($A7="",0,IF(COUNTIF('סידור שבועי'!$I$13:$I$16,$A7)&gt;0,1,0))</f>
        <v/>
      </c>
      <c r="Y7" s="35">
        <f>IF($A7="",0,IF(COUNTIF('סידור שבועי'!$J$13:$J$16,$A7)&gt;0,1,0))</f>
        <v/>
      </c>
      <c r="Z7" s="35">
        <f>IF($A7="",0,IF(COUNTIF('סידור שבועי'!$D$20:$D$23,$A7)&gt;0,1,0))</f>
        <v/>
      </c>
      <c r="AA7" s="35">
        <f>IF($A7="",0,IF(COUNTIF('סידור שבועי'!$E$20:$E$23,$A7)&gt;0,1,0))</f>
        <v/>
      </c>
      <c r="AB7" s="35">
        <f>IF($A7="",0,IF(COUNTIF('סידור שבועי'!$F$20:$F$23,$A7)&gt;0,1,0))</f>
        <v/>
      </c>
      <c r="AC7" s="35">
        <f>IF($A7="",0,IF(COUNTIF('סידור שבועי'!$G$20:$G$23,$A7)&gt;0,1,0))</f>
        <v/>
      </c>
      <c r="AD7" s="35">
        <f>IF($A7="",0,IF(COUNTIF('סידור שבועי'!$H$20:$H$23,$A7)&gt;0,1,0))</f>
        <v/>
      </c>
      <c r="AE7" s="35">
        <f>IF($A7="",0,IF(COUNTIF('סידור שבועי'!$I$20:$I$23,$A7)&gt;0,1,0))</f>
        <v/>
      </c>
      <c r="AF7" s="35">
        <f>IF($A7="",0,IF(COUNTIF('סידור שבועי'!$J$20:$J$23,$A7)&gt;0,1,0))</f>
        <v/>
      </c>
    </row>
    <row r="8">
      <c r="A8" s="33">
        <f>IF('עובדים'!A8="","",'עובדים'!A8)</f>
        <v/>
      </c>
      <c r="B8" s="34">
        <f>IF($A8="","",COUNTIF('סידור שבועי'!$D$6:$J$9,$A8)+COUNTIF('סידור שבועי'!$D$13:$J$16,$A8)+COUNTIF('סידור שבועי'!$D$20:$J$23,$A8))</f>
        <v/>
      </c>
      <c r="C8" s="34">
        <f>IF($A8="","",COUNTIF('סידור שבועי'!$D$6:$J$9,$A8)*'סידור שבועי'!$C$6+COUNTIF('סידור שבועי'!$D$13:$J$16,$A8)*'סידור שבועי'!$C$13+COUNTIF('סידור שבועי'!$D$20:$J$23,$A8)*'סידור שבועי'!$C$20)</f>
        <v/>
      </c>
      <c r="D8" s="34">
        <f>IF($A8="","",COUNTIF('סידור שבועי'!$D$20:$J$23,$A8))</f>
        <v/>
      </c>
      <c r="E8" s="34">
        <f>IF($A8="","",COUNTIF('סידור שבועי'!$I$6:$J$9,$A8)+COUNTIF('סידור שבועי'!$I$13:$J$16,$A8)+COUNTIF('סידור שבועי'!$I$20:$J$23,$A8))</f>
        <v/>
      </c>
      <c r="F8" s="34">
        <f>IF($A8="","",IF('עובדים'!C8="","",'עובדים'!C8))</f>
        <v/>
      </c>
      <c r="G8" s="34">
        <f>IF(OR($A8="",F8=""),"",IF(B8&gt;F8,"כן","לא"))</f>
        <v/>
      </c>
      <c r="H8" s="34">
        <f>IF($A8="","",IF(AND('עובדים'!D8="כן",D8&gt;0),"כן","לא"))</f>
        <v/>
      </c>
      <c r="I8" s="34">
        <f>IF($A8="","",L8*S8+M8*T8+N8*U8+O8*V8+P8*W8+Q8*X8+R8*Y8+S8*Z8+T8*AA8+U8*AB8+V8*AC8+W8*AD8+X8*AE8+Y8*AF8+Z8*M8+AA8*N8+AB8*O8+AC8*P8+AD8*Q8+AE8*R8)</f>
        <v/>
      </c>
      <c r="J8" s="34">
        <f>IF($A8="","",IF(OR(G8="כן",H8="כן",I8&gt;0),"לבדוק","תקין"))</f>
        <v/>
      </c>
      <c r="L8" s="35">
        <f>IF($A8="",0,IF(COUNTIF('סידור שבועי'!$D$6:$D$9,$A8)&gt;0,1,0))</f>
        <v/>
      </c>
      <c r="M8" s="35">
        <f>IF($A8="",0,IF(COUNTIF('סידור שבועי'!$E$6:$E$9,$A8)&gt;0,1,0))</f>
        <v/>
      </c>
      <c r="N8" s="35">
        <f>IF($A8="",0,IF(COUNTIF('סידור שבועי'!$F$6:$F$9,$A8)&gt;0,1,0))</f>
        <v/>
      </c>
      <c r="O8" s="35">
        <f>IF($A8="",0,IF(COUNTIF('סידור שבועי'!$G$6:$G$9,$A8)&gt;0,1,0))</f>
        <v/>
      </c>
      <c r="P8" s="35">
        <f>IF($A8="",0,IF(COUNTIF('סידור שבועי'!$H$6:$H$9,$A8)&gt;0,1,0))</f>
        <v/>
      </c>
      <c r="Q8" s="35">
        <f>IF($A8="",0,IF(COUNTIF('סידור שבועי'!$I$6:$I$9,$A8)&gt;0,1,0))</f>
        <v/>
      </c>
      <c r="R8" s="35">
        <f>IF($A8="",0,IF(COUNTIF('סידור שבועי'!$J$6:$J$9,$A8)&gt;0,1,0))</f>
        <v/>
      </c>
      <c r="S8" s="35">
        <f>IF($A8="",0,IF(COUNTIF('סידור שבועי'!$D$13:$D$16,$A8)&gt;0,1,0))</f>
        <v/>
      </c>
      <c r="T8" s="35">
        <f>IF($A8="",0,IF(COUNTIF('סידור שבועי'!$E$13:$E$16,$A8)&gt;0,1,0))</f>
        <v/>
      </c>
      <c r="U8" s="35">
        <f>IF($A8="",0,IF(COUNTIF('סידור שבועי'!$F$13:$F$16,$A8)&gt;0,1,0))</f>
        <v/>
      </c>
      <c r="V8" s="35">
        <f>IF($A8="",0,IF(COUNTIF('סידור שבועי'!$G$13:$G$16,$A8)&gt;0,1,0))</f>
        <v/>
      </c>
      <c r="W8" s="35">
        <f>IF($A8="",0,IF(COUNTIF('סידור שבועי'!$H$13:$H$16,$A8)&gt;0,1,0))</f>
        <v/>
      </c>
      <c r="X8" s="35">
        <f>IF($A8="",0,IF(COUNTIF('סידור שבועי'!$I$13:$I$16,$A8)&gt;0,1,0))</f>
        <v/>
      </c>
      <c r="Y8" s="35">
        <f>IF($A8="",0,IF(COUNTIF('סידור שבועי'!$J$13:$J$16,$A8)&gt;0,1,0))</f>
        <v/>
      </c>
      <c r="Z8" s="35">
        <f>IF($A8="",0,IF(COUNTIF('סידור שבועי'!$D$20:$D$23,$A8)&gt;0,1,0))</f>
        <v/>
      </c>
      <c r="AA8" s="35">
        <f>IF($A8="",0,IF(COUNTIF('סידור שבועי'!$E$20:$E$23,$A8)&gt;0,1,0))</f>
        <v/>
      </c>
      <c r="AB8" s="35">
        <f>IF($A8="",0,IF(COUNTIF('סידור שבועי'!$F$20:$F$23,$A8)&gt;0,1,0))</f>
        <v/>
      </c>
      <c r="AC8" s="35">
        <f>IF($A8="",0,IF(COUNTIF('סידור שבועי'!$G$20:$G$23,$A8)&gt;0,1,0))</f>
        <v/>
      </c>
      <c r="AD8" s="35">
        <f>IF($A8="",0,IF(COUNTIF('סידור שבועי'!$H$20:$H$23,$A8)&gt;0,1,0))</f>
        <v/>
      </c>
      <c r="AE8" s="35">
        <f>IF($A8="",0,IF(COUNTIF('סידור שבועי'!$I$20:$I$23,$A8)&gt;0,1,0))</f>
        <v/>
      </c>
      <c r="AF8" s="35">
        <f>IF($A8="",0,IF(COUNTIF('סידור שבועי'!$J$20:$J$23,$A8)&gt;0,1,0))</f>
        <v/>
      </c>
    </row>
    <row r="9">
      <c r="A9" s="33">
        <f>IF('עובדים'!A9="","",'עובדים'!A9)</f>
        <v/>
      </c>
      <c r="B9" s="34">
        <f>IF($A9="","",COUNTIF('סידור שבועי'!$D$6:$J$9,$A9)+COUNTIF('סידור שבועי'!$D$13:$J$16,$A9)+COUNTIF('סידור שבועי'!$D$20:$J$23,$A9))</f>
        <v/>
      </c>
      <c r="C9" s="34">
        <f>IF($A9="","",COUNTIF('סידור שבועי'!$D$6:$J$9,$A9)*'סידור שבועי'!$C$6+COUNTIF('סידור שבועי'!$D$13:$J$16,$A9)*'סידור שבועי'!$C$13+COUNTIF('סידור שבועי'!$D$20:$J$23,$A9)*'סידור שבועי'!$C$20)</f>
        <v/>
      </c>
      <c r="D9" s="34">
        <f>IF($A9="","",COUNTIF('סידור שבועי'!$D$20:$J$23,$A9))</f>
        <v/>
      </c>
      <c r="E9" s="34">
        <f>IF($A9="","",COUNTIF('סידור שבועי'!$I$6:$J$9,$A9)+COUNTIF('סידור שבועי'!$I$13:$J$16,$A9)+COUNTIF('סידור שבועי'!$I$20:$J$23,$A9))</f>
        <v/>
      </c>
      <c r="F9" s="34">
        <f>IF($A9="","",IF('עובדים'!C9="","",'עובדים'!C9))</f>
        <v/>
      </c>
      <c r="G9" s="34">
        <f>IF(OR($A9="",F9=""),"",IF(B9&gt;F9,"כן","לא"))</f>
        <v/>
      </c>
      <c r="H9" s="34">
        <f>IF($A9="","",IF(AND('עובדים'!D9="כן",D9&gt;0),"כן","לא"))</f>
        <v/>
      </c>
      <c r="I9" s="34">
        <f>IF($A9="","",L9*S9+M9*T9+N9*U9+O9*V9+P9*W9+Q9*X9+R9*Y9+S9*Z9+T9*AA9+U9*AB9+V9*AC9+W9*AD9+X9*AE9+Y9*AF9+Z9*M9+AA9*N9+AB9*O9+AC9*P9+AD9*Q9+AE9*R9)</f>
        <v/>
      </c>
      <c r="J9" s="34">
        <f>IF($A9="","",IF(OR(G9="כן",H9="כן",I9&gt;0),"לבדוק","תקין"))</f>
        <v/>
      </c>
      <c r="L9" s="35">
        <f>IF($A9="",0,IF(COUNTIF('סידור שבועי'!$D$6:$D$9,$A9)&gt;0,1,0))</f>
        <v/>
      </c>
      <c r="M9" s="35">
        <f>IF($A9="",0,IF(COUNTIF('סידור שבועי'!$E$6:$E$9,$A9)&gt;0,1,0))</f>
        <v/>
      </c>
      <c r="N9" s="35">
        <f>IF($A9="",0,IF(COUNTIF('סידור שבועי'!$F$6:$F$9,$A9)&gt;0,1,0))</f>
        <v/>
      </c>
      <c r="O9" s="35">
        <f>IF($A9="",0,IF(COUNTIF('סידור שבועי'!$G$6:$G$9,$A9)&gt;0,1,0))</f>
        <v/>
      </c>
      <c r="P9" s="35">
        <f>IF($A9="",0,IF(COUNTIF('סידור שבועי'!$H$6:$H$9,$A9)&gt;0,1,0))</f>
        <v/>
      </c>
      <c r="Q9" s="35">
        <f>IF($A9="",0,IF(COUNTIF('סידור שבועי'!$I$6:$I$9,$A9)&gt;0,1,0))</f>
        <v/>
      </c>
      <c r="R9" s="35">
        <f>IF($A9="",0,IF(COUNTIF('סידור שבועי'!$J$6:$J$9,$A9)&gt;0,1,0))</f>
        <v/>
      </c>
      <c r="S9" s="35">
        <f>IF($A9="",0,IF(COUNTIF('סידור שבועי'!$D$13:$D$16,$A9)&gt;0,1,0))</f>
        <v/>
      </c>
      <c r="T9" s="35">
        <f>IF($A9="",0,IF(COUNTIF('סידור שבועי'!$E$13:$E$16,$A9)&gt;0,1,0))</f>
        <v/>
      </c>
      <c r="U9" s="35">
        <f>IF($A9="",0,IF(COUNTIF('סידור שבועי'!$F$13:$F$16,$A9)&gt;0,1,0))</f>
        <v/>
      </c>
      <c r="V9" s="35">
        <f>IF($A9="",0,IF(COUNTIF('סידור שבועי'!$G$13:$G$16,$A9)&gt;0,1,0))</f>
        <v/>
      </c>
      <c r="W9" s="35">
        <f>IF($A9="",0,IF(COUNTIF('סידור שבועי'!$H$13:$H$16,$A9)&gt;0,1,0))</f>
        <v/>
      </c>
      <c r="X9" s="35">
        <f>IF($A9="",0,IF(COUNTIF('סידור שבועי'!$I$13:$I$16,$A9)&gt;0,1,0))</f>
        <v/>
      </c>
      <c r="Y9" s="35">
        <f>IF($A9="",0,IF(COUNTIF('סידור שבועי'!$J$13:$J$16,$A9)&gt;0,1,0))</f>
        <v/>
      </c>
      <c r="Z9" s="35">
        <f>IF($A9="",0,IF(COUNTIF('סידור שבועי'!$D$20:$D$23,$A9)&gt;0,1,0))</f>
        <v/>
      </c>
      <c r="AA9" s="35">
        <f>IF($A9="",0,IF(COUNTIF('סידור שבועי'!$E$20:$E$23,$A9)&gt;0,1,0))</f>
        <v/>
      </c>
      <c r="AB9" s="35">
        <f>IF($A9="",0,IF(COUNTIF('סידור שבועי'!$F$20:$F$23,$A9)&gt;0,1,0))</f>
        <v/>
      </c>
      <c r="AC9" s="35">
        <f>IF($A9="",0,IF(COUNTIF('סידור שבועי'!$G$20:$G$23,$A9)&gt;0,1,0))</f>
        <v/>
      </c>
      <c r="AD9" s="35">
        <f>IF($A9="",0,IF(COUNTIF('סידור שבועי'!$H$20:$H$23,$A9)&gt;0,1,0))</f>
        <v/>
      </c>
      <c r="AE9" s="35">
        <f>IF($A9="",0,IF(COUNTIF('סידור שבועי'!$I$20:$I$23,$A9)&gt;0,1,0))</f>
        <v/>
      </c>
      <c r="AF9" s="35">
        <f>IF($A9="",0,IF(COUNTIF('סידור שבועי'!$J$20:$J$23,$A9)&gt;0,1,0))</f>
        <v/>
      </c>
    </row>
    <row r="10">
      <c r="A10" s="33">
        <f>IF('עובדים'!A10="","",'עובדים'!A10)</f>
        <v/>
      </c>
      <c r="B10" s="34">
        <f>IF($A10="","",COUNTIF('סידור שבועי'!$D$6:$J$9,$A10)+COUNTIF('סידור שבועי'!$D$13:$J$16,$A10)+COUNTIF('סידור שבועי'!$D$20:$J$23,$A10))</f>
        <v/>
      </c>
      <c r="C10" s="34">
        <f>IF($A10="","",COUNTIF('סידור שבועי'!$D$6:$J$9,$A10)*'סידור שבועי'!$C$6+COUNTIF('סידור שבועי'!$D$13:$J$16,$A10)*'סידור שבועי'!$C$13+COUNTIF('סידור שבועי'!$D$20:$J$23,$A10)*'סידור שבועי'!$C$20)</f>
        <v/>
      </c>
      <c r="D10" s="34">
        <f>IF($A10="","",COUNTIF('סידור שבועי'!$D$20:$J$23,$A10))</f>
        <v/>
      </c>
      <c r="E10" s="34">
        <f>IF($A10="","",COUNTIF('סידור שבועי'!$I$6:$J$9,$A10)+COUNTIF('סידור שבועי'!$I$13:$J$16,$A10)+COUNTIF('סידור שבועי'!$I$20:$J$23,$A10))</f>
        <v/>
      </c>
      <c r="F10" s="34">
        <f>IF($A10="","",IF('עובדים'!C10="","",'עובדים'!C10))</f>
        <v/>
      </c>
      <c r="G10" s="34">
        <f>IF(OR($A10="",F10=""),"",IF(B10&gt;F10,"כן","לא"))</f>
        <v/>
      </c>
      <c r="H10" s="34">
        <f>IF($A10="","",IF(AND('עובדים'!D10="כן",D10&gt;0),"כן","לא"))</f>
        <v/>
      </c>
      <c r="I10" s="34">
        <f>IF($A10="","",L10*S10+M10*T10+N10*U10+O10*V10+P10*W10+Q10*X10+R10*Y10+S10*Z10+T10*AA10+U10*AB10+V10*AC10+W10*AD10+X10*AE10+Y10*AF10+Z10*M10+AA10*N10+AB10*O10+AC10*P10+AD10*Q10+AE10*R10)</f>
        <v/>
      </c>
      <c r="J10" s="34">
        <f>IF($A10="","",IF(OR(G10="כן",H10="כן",I10&gt;0),"לבדוק","תקין"))</f>
        <v/>
      </c>
      <c r="L10" s="35">
        <f>IF($A10="",0,IF(COUNTIF('סידור שבועי'!$D$6:$D$9,$A10)&gt;0,1,0))</f>
        <v/>
      </c>
      <c r="M10" s="35">
        <f>IF($A10="",0,IF(COUNTIF('סידור שבועי'!$E$6:$E$9,$A10)&gt;0,1,0))</f>
        <v/>
      </c>
      <c r="N10" s="35">
        <f>IF($A10="",0,IF(COUNTIF('סידור שבועי'!$F$6:$F$9,$A10)&gt;0,1,0))</f>
        <v/>
      </c>
      <c r="O10" s="35">
        <f>IF($A10="",0,IF(COUNTIF('סידור שבועי'!$G$6:$G$9,$A10)&gt;0,1,0))</f>
        <v/>
      </c>
      <c r="P10" s="35">
        <f>IF($A10="",0,IF(COUNTIF('סידור שבועי'!$H$6:$H$9,$A10)&gt;0,1,0))</f>
        <v/>
      </c>
      <c r="Q10" s="35">
        <f>IF($A10="",0,IF(COUNTIF('סידור שבועי'!$I$6:$I$9,$A10)&gt;0,1,0))</f>
        <v/>
      </c>
      <c r="R10" s="35">
        <f>IF($A10="",0,IF(COUNTIF('סידור שבועי'!$J$6:$J$9,$A10)&gt;0,1,0))</f>
        <v/>
      </c>
      <c r="S10" s="35">
        <f>IF($A10="",0,IF(COUNTIF('סידור שבועי'!$D$13:$D$16,$A10)&gt;0,1,0))</f>
        <v/>
      </c>
      <c r="T10" s="35">
        <f>IF($A10="",0,IF(COUNTIF('סידור שבועי'!$E$13:$E$16,$A10)&gt;0,1,0))</f>
        <v/>
      </c>
      <c r="U10" s="35">
        <f>IF($A10="",0,IF(COUNTIF('סידור שבועי'!$F$13:$F$16,$A10)&gt;0,1,0))</f>
        <v/>
      </c>
      <c r="V10" s="35">
        <f>IF($A10="",0,IF(COUNTIF('סידור שבועי'!$G$13:$G$16,$A10)&gt;0,1,0))</f>
        <v/>
      </c>
      <c r="W10" s="35">
        <f>IF($A10="",0,IF(COUNTIF('סידור שבועי'!$H$13:$H$16,$A10)&gt;0,1,0))</f>
        <v/>
      </c>
      <c r="X10" s="35">
        <f>IF($A10="",0,IF(COUNTIF('סידור שבועי'!$I$13:$I$16,$A10)&gt;0,1,0))</f>
        <v/>
      </c>
      <c r="Y10" s="35">
        <f>IF($A10="",0,IF(COUNTIF('סידור שבועי'!$J$13:$J$16,$A10)&gt;0,1,0))</f>
        <v/>
      </c>
      <c r="Z10" s="35">
        <f>IF($A10="",0,IF(COUNTIF('סידור שבועי'!$D$20:$D$23,$A10)&gt;0,1,0))</f>
        <v/>
      </c>
      <c r="AA10" s="35">
        <f>IF($A10="",0,IF(COUNTIF('סידור שבועי'!$E$20:$E$23,$A10)&gt;0,1,0))</f>
        <v/>
      </c>
      <c r="AB10" s="35">
        <f>IF($A10="",0,IF(COUNTIF('סידור שבועי'!$F$20:$F$23,$A10)&gt;0,1,0))</f>
        <v/>
      </c>
      <c r="AC10" s="35">
        <f>IF($A10="",0,IF(COUNTIF('סידור שבועי'!$G$20:$G$23,$A10)&gt;0,1,0))</f>
        <v/>
      </c>
      <c r="AD10" s="35">
        <f>IF($A10="",0,IF(COUNTIF('סידור שבועי'!$H$20:$H$23,$A10)&gt;0,1,0))</f>
        <v/>
      </c>
      <c r="AE10" s="35">
        <f>IF($A10="",0,IF(COUNTIF('סידור שבועי'!$I$20:$I$23,$A10)&gt;0,1,0))</f>
        <v/>
      </c>
      <c r="AF10" s="35">
        <f>IF($A10="",0,IF(COUNTIF('סידור שבועי'!$J$20:$J$23,$A10)&gt;0,1,0))</f>
        <v/>
      </c>
    </row>
    <row r="11">
      <c r="A11" s="33">
        <f>IF('עובדים'!A11="","",'עובדים'!A11)</f>
        <v/>
      </c>
      <c r="B11" s="34">
        <f>IF($A11="","",COUNTIF('סידור שבועי'!$D$6:$J$9,$A11)+COUNTIF('סידור שבועי'!$D$13:$J$16,$A11)+COUNTIF('סידור שבועי'!$D$20:$J$23,$A11))</f>
        <v/>
      </c>
      <c r="C11" s="34">
        <f>IF($A11="","",COUNTIF('סידור שבועי'!$D$6:$J$9,$A11)*'סידור שבועי'!$C$6+COUNTIF('סידור שבועי'!$D$13:$J$16,$A11)*'סידור שבועי'!$C$13+COUNTIF('סידור שבועי'!$D$20:$J$23,$A11)*'סידור שבועי'!$C$20)</f>
        <v/>
      </c>
      <c r="D11" s="34">
        <f>IF($A11="","",COUNTIF('סידור שבועי'!$D$20:$J$23,$A11))</f>
        <v/>
      </c>
      <c r="E11" s="34">
        <f>IF($A11="","",COUNTIF('סידור שבועי'!$I$6:$J$9,$A11)+COUNTIF('סידור שבועי'!$I$13:$J$16,$A11)+COUNTIF('סידור שבועי'!$I$20:$J$23,$A11))</f>
        <v/>
      </c>
      <c r="F11" s="34">
        <f>IF($A11="","",IF('עובדים'!C11="","",'עובדים'!C11))</f>
        <v/>
      </c>
      <c r="G11" s="34">
        <f>IF(OR($A11="",F11=""),"",IF(B11&gt;F11,"כן","לא"))</f>
        <v/>
      </c>
      <c r="H11" s="34">
        <f>IF($A11="","",IF(AND('עובדים'!D11="כן",D11&gt;0),"כן","לא"))</f>
        <v/>
      </c>
      <c r="I11" s="34">
        <f>IF($A11="","",L11*S11+M11*T11+N11*U11+O11*V11+P11*W11+Q11*X11+R11*Y11+S11*Z11+T11*AA11+U11*AB11+V11*AC11+W11*AD11+X11*AE11+Y11*AF11+Z11*M11+AA11*N11+AB11*O11+AC11*P11+AD11*Q11+AE11*R11)</f>
        <v/>
      </c>
      <c r="J11" s="34">
        <f>IF($A11="","",IF(OR(G11="כן",H11="כן",I11&gt;0),"לבדוק","תקין"))</f>
        <v/>
      </c>
      <c r="L11" s="35">
        <f>IF($A11="",0,IF(COUNTIF('סידור שבועי'!$D$6:$D$9,$A11)&gt;0,1,0))</f>
        <v/>
      </c>
      <c r="M11" s="35">
        <f>IF($A11="",0,IF(COUNTIF('סידור שבועי'!$E$6:$E$9,$A11)&gt;0,1,0))</f>
        <v/>
      </c>
      <c r="N11" s="35">
        <f>IF($A11="",0,IF(COUNTIF('סידור שבועי'!$F$6:$F$9,$A11)&gt;0,1,0))</f>
        <v/>
      </c>
      <c r="O11" s="35">
        <f>IF($A11="",0,IF(COUNTIF('סידור שבועי'!$G$6:$G$9,$A11)&gt;0,1,0))</f>
        <v/>
      </c>
      <c r="P11" s="35">
        <f>IF($A11="",0,IF(COUNTIF('סידור שבועי'!$H$6:$H$9,$A11)&gt;0,1,0))</f>
        <v/>
      </c>
      <c r="Q11" s="35">
        <f>IF($A11="",0,IF(COUNTIF('סידור שבועי'!$I$6:$I$9,$A11)&gt;0,1,0))</f>
        <v/>
      </c>
      <c r="R11" s="35">
        <f>IF($A11="",0,IF(COUNTIF('סידור שבועי'!$J$6:$J$9,$A11)&gt;0,1,0))</f>
        <v/>
      </c>
      <c r="S11" s="35">
        <f>IF($A11="",0,IF(COUNTIF('סידור שבועי'!$D$13:$D$16,$A11)&gt;0,1,0))</f>
        <v/>
      </c>
      <c r="T11" s="35">
        <f>IF($A11="",0,IF(COUNTIF('סידור שבועי'!$E$13:$E$16,$A11)&gt;0,1,0))</f>
        <v/>
      </c>
      <c r="U11" s="35">
        <f>IF($A11="",0,IF(COUNTIF('סידור שבועי'!$F$13:$F$16,$A11)&gt;0,1,0))</f>
        <v/>
      </c>
      <c r="V11" s="35">
        <f>IF($A11="",0,IF(COUNTIF('סידור שבועי'!$G$13:$G$16,$A11)&gt;0,1,0))</f>
        <v/>
      </c>
      <c r="W11" s="35">
        <f>IF($A11="",0,IF(COUNTIF('סידור שבועי'!$H$13:$H$16,$A11)&gt;0,1,0))</f>
        <v/>
      </c>
      <c r="X11" s="35">
        <f>IF($A11="",0,IF(COUNTIF('סידור שבועי'!$I$13:$I$16,$A11)&gt;0,1,0))</f>
        <v/>
      </c>
      <c r="Y11" s="35">
        <f>IF($A11="",0,IF(COUNTIF('סידור שבועי'!$J$13:$J$16,$A11)&gt;0,1,0))</f>
        <v/>
      </c>
      <c r="Z11" s="35">
        <f>IF($A11="",0,IF(COUNTIF('סידור שבועי'!$D$20:$D$23,$A11)&gt;0,1,0))</f>
        <v/>
      </c>
      <c r="AA11" s="35">
        <f>IF($A11="",0,IF(COUNTIF('סידור שבועי'!$E$20:$E$23,$A11)&gt;0,1,0))</f>
        <v/>
      </c>
      <c r="AB11" s="35">
        <f>IF($A11="",0,IF(COUNTIF('סידור שבועי'!$F$20:$F$23,$A11)&gt;0,1,0))</f>
        <v/>
      </c>
      <c r="AC11" s="35">
        <f>IF($A11="",0,IF(COUNTIF('סידור שבועי'!$G$20:$G$23,$A11)&gt;0,1,0))</f>
        <v/>
      </c>
      <c r="AD11" s="35">
        <f>IF($A11="",0,IF(COUNTIF('סידור שבועי'!$H$20:$H$23,$A11)&gt;0,1,0))</f>
        <v/>
      </c>
      <c r="AE11" s="35">
        <f>IF($A11="",0,IF(COUNTIF('סידור שבועי'!$I$20:$I$23,$A11)&gt;0,1,0))</f>
        <v/>
      </c>
      <c r="AF11" s="35">
        <f>IF($A11="",0,IF(COUNTIF('סידור שבועי'!$J$20:$J$23,$A11)&gt;0,1,0))</f>
        <v/>
      </c>
    </row>
    <row r="12">
      <c r="A12" s="33">
        <f>IF('עובדים'!A12="","",'עובדים'!A12)</f>
        <v/>
      </c>
      <c r="B12" s="34">
        <f>IF($A12="","",COUNTIF('סידור שבועי'!$D$6:$J$9,$A12)+COUNTIF('סידור שבועי'!$D$13:$J$16,$A12)+COUNTIF('סידור שבועי'!$D$20:$J$23,$A12))</f>
        <v/>
      </c>
      <c r="C12" s="34">
        <f>IF($A12="","",COUNTIF('סידור שבועי'!$D$6:$J$9,$A12)*'סידור שבועי'!$C$6+COUNTIF('סידור שבועי'!$D$13:$J$16,$A12)*'סידור שבועי'!$C$13+COUNTIF('סידור שבועי'!$D$20:$J$23,$A12)*'סידור שבועי'!$C$20)</f>
        <v/>
      </c>
      <c r="D12" s="34">
        <f>IF($A12="","",COUNTIF('סידור שבועי'!$D$20:$J$23,$A12))</f>
        <v/>
      </c>
      <c r="E12" s="34">
        <f>IF($A12="","",COUNTIF('סידור שבועי'!$I$6:$J$9,$A12)+COUNTIF('סידור שבועי'!$I$13:$J$16,$A12)+COUNTIF('סידור שבועי'!$I$20:$J$23,$A12))</f>
        <v/>
      </c>
      <c r="F12" s="34">
        <f>IF($A12="","",IF('עובדים'!C12="","",'עובדים'!C12))</f>
        <v/>
      </c>
      <c r="G12" s="34">
        <f>IF(OR($A12="",F12=""),"",IF(B12&gt;F12,"כן","לא"))</f>
        <v/>
      </c>
      <c r="H12" s="34">
        <f>IF($A12="","",IF(AND('עובדים'!D12="כן",D12&gt;0),"כן","לא"))</f>
        <v/>
      </c>
      <c r="I12" s="34">
        <f>IF($A12="","",L12*S12+M12*T12+N12*U12+O12*V12+P12*W12+Q12*X12+R12*Y12+S12*Z12+T12*AA12+U12*AB12+V12*AC12+W12*AD12+X12*AE12+Y12*AF12+Z12*M12+AA12*N12+AB12*O12+AC12*P12+AD12*Q12+AE12*R12)</f>
        <v/>
      </c>
      <c r="J12" s="34">
        <f>IF($A12="","",IF(OR(G12="כן",H12="כן",I12&gt;0),"לבדוק","תקין"))</f>
        <v/>
      </c>
      <c r="L12" s="35">
        <f>IF($A12="",0,IF(COUNTIF('סידור שבועי'!$D$6:$D$9,$A12)&gt;0,1,0))</f>
        <v/>
      </c>
      <c r="M12" s="35">
        <f>IF($A12="",0,IF(COUNTIF('סידור שבועי'!$E$6:$E$9,$A12)&gt;0,1,0))</f>
        <v/>
      </c>
      <c r="N12" s="35">
        <f>IF($A12="",0,IF(COUNTIF('סידור שבועי'!$F$6:$F$9,$A12)&gt;0,1,0))</f>
        <v/>
      </c>
      <c r="O12" s="35">
        <f>IF($A12="",0,IF(COUNTIF('סידור שבועי'!$G$6:$G$9,$A12)&gt;0,1,0))</f>
        <v/>
      </c>
      <c r="P12" s="35">
        <f>IF($A12="",0,IF(COUNTIF('סידור שבועי'!$H$6:$H$9,$A12)&gt;0,1,0))</f>
        <v/>
      </c>
      <c r="Q12" s="35">
        <f>IF($A12="",0,IF(COUNTIF('סידור שבועי'!$I$6:$I$9,$A12)&gt;0,1,0))</f>
        <v/>
      </c>
      <c r="R12" s="35">
        <f>IF($A12="",0,IF(COUNTIF('סידור שבועי'!$J$6:$J$9,$A12)&gt;0,1,0))</f>
        <v/>
      </c>
      <c r="S12" s="35">
        <f>IF($A12="",0,IF(COUNTIF('סידור שבועי'!$D$13:$D$16,$A12)&gt;0,1,0))</f>
        <v/>
      </c>
      <c r="T12" s="35">
        <f>IF($A12="",0,IF(COUNTIF('סידור שבועי'!$E$13:$E$16,$A12)&gt;0,1,0))</f>
        <v/>
      </c>
      <c r="U12" s="35">
        <f>IF($A12="",0,IF(COUNTIF('סידור שבועי'!$F$13:$F$16,$A12)&gt;0,1,0))</f>
        <v/>
      </c>
      <c r="V12" s="35">
        <f>IF($A12="",0,IF(COUNTIF('סידור שבועי'!$G$13:$G$16,$A12)&gt;0,1,0))</f>
        <v/>
      </c>
      <c r="W12" s="35">
        <f>IF($A12="",0,IF(COUNTIF('סידור שבועי'!$H$13:$H$16,$A12)&gt;0,1,0))</f>
        <v/>
      </c>
      <c r="X12" s="35">
        <f>IF($A12="",0,IF(COUNTIF('סידור שבועי'!$I$13:$I$16,$A12)&gt;0,1,0))</f>
        <v/>
      </c>
      <c r="Y12" s="35">
        <f>IF($A12="",0,IF(COUNTIF('סידור שבועי'!$J$13:$J$16,$A12)&gt;0,1,0))</f>
        <v/>
      </c>
      <c r="Z12" s="35">
        <f>IF($A12="",0,IF(COUNTIF('סידור שבועי'!$D$20:$D$23,$A12)&gt;0,1,0))</f>
        <v/>
      </c>
      <c r="AA12" s="35">
        <f>IF($A12="",0,IF(COUNTIF('סידור שבועי'!$E$20:$E$23,$A12)&gt;0,1,0))</f>
        <v/>
      </c>
      <c r="AB12" s="35">
        <f>IF($A12="",0,IF(COUNTIF('סידור שבועי'!$F$20:$F$23,$A12)&gt;0,1,0))</f>
        <v/>
      </c>
      <c r="AC12" s="35">
        <f>IF($A12="",0,IF(COUNTIF('סידור שבועי'!$G$20:$G$23,$A12)&gt;0,1,0))</f>
        <v/>
      </c>
      <c r="AD12" s="35">
        <f>IF($A12="",0,IF(COUNTIF('סידור שבועי'!$H$20:$H$23,$A12)&gt;0,1,0))</f>
        <v/>
      </c>
      <c r="AE12" s="35">
        <f>IF($A12="",0,IF(COUNTIF('סידור שבועי'!$I$20:$I$23,$A12)&gt;0,1,0))</f>
        <v/>
      </c>
      <c r="AF12" s="35">
        <f>IF($A12="",0,IF(COUNTIF('סידור שבועי'!$J$20:$J$23,$A12)&gt;0,1,0))</f>
        <v/>
      </c>
    </row>
    <row r="13">
      <c r="A13" s="33">
        <f>IF('עובדים'!A13="","",'עובדים'!A13)</f>
        <v/>
      </c>
      <c r="B13" s="34">
        <f>IF($A13="","",COUNTIF('סידור שבועי'!$D$6:$J$9,$A13)+COUNTIF('סידור שבועי'!$D$13:$J$16,$A13)+COUNTIF('סידור שבועי'!$D$20:$J$23,$A13))</f>
        <v/>
      </c>
      <c r="C13" s="34">
        <f>IF($A13="","",COUNTIF('סידור שבועי'!$D$6:$J$9,$A13)*'סידור שבועי'!$C$6+COUNTIF('סידור שבועי'!$D$13:$J$16,$A13)*'סידור שבועי'!$C$13+COUNTIF('סידור שבועי'!$D$20:$J$23,$A13)*'סידור שבועי'!$C$20)</f>
        <v/>
      </c>
      <c r="D13" s="34">
        <f>IF($A13="","",COUNTIF('סידור שבועי'!$D$20:$J$23,$A13))</f>
        <v/>
      </c>
      <c r="E13" s="34">
        <f>IF($A13="","",COUNTIF('סידור שבועי'!$I$6:$J$9,$A13)+COUNTIF('סידור שבועי'!$I$13:$J$16,$A13)+COUNTIF('סידור שבועי'!$I$20:$J$23,$A13))</f>
        <v/>
      </c>
      <c r="F13" s="34">
        <f>IF($A13="","",IF('עובדים'!C13="","",'עובדים'!C13))</f>
        <v/>
      </c>
      <c r="G13" s="34">
        <f>IF(OR($A13="",F13=""),"",IF(B13&gt;F13,"כן","לא"))</f>
        <v/>
      </c>
      <c r="H13" s="34">
        <f>IF($A13="","",IF(AND('עובדים'!D13="כן",D13&gt;0),"כן","לא"))</f>
        <v/>
      </c>
      <c r="I13" s="34">
        <f>IF($A13="","",L13*S13+M13*T13+N13*U13+O13*V13+P13*W13+Q13*X13+R13*Y13+S13*Z13+T13*AA13+U13*AB13+V13*AC13+W13*AD13+X13*AE13+Y13*AF13+Z13*M13+AA13*N13+AB13*O13+AC13*P13+AD13*Q13+AE13*R13)</f>
        <v/>
      </c>
      <c r="J13" s="34">
        <f>IF($A13="","",IF(OR(G13="כן",H13="כן",I13&gt;0),"לבדוק","תקין"))</f>
        <v/>
      </c>
      <c r="L13" s="35">
        <f>IF($A13="",0,IF(COUNTIF('סידור שבועי'!$D$6:$D$9,$A13)&gt;0,1,0))</f>
        <v/>
      </c>
      <c r="M13" s="35">
        <f>IF($A13="",0,IF(COUNTIF('סידור שבועי'!$E$6:$E$9,$A13)&gt;0,1,0))</f>
        <v/>
      </c>
      <c r="N13" s="35">
        <f>IF($A13="",0,IF(COUNTIF('סידור שבועי'!$F$6:$F$9,$A13)&gt;0,1,0))</f>
        <v/>
      </c>
      <c r="O13" s="35">
        <f>IF($A13="",0,IF(COUNTIF('סידור שבועי'!$G$6:$G$9,$A13)&gt;0,1,0))</f>
        <v/>
      </c>
      <c r="P13" s="35">
        <f>IF($A13="",0,IF(COUNTIF('סידור שבועי'!$H$6:$H$9,$A13)&gt;0,1,0))</f>
        <v/>
      </c>
      <c r="Q13" s="35">
        <f>IF($A13="",0,IF(COUNTIF('סידור שבועי'!$I$6:$I$9,$A13)&gt;0,1,0))</f>
        <v/>
      </c>
      <c r="R13" s="35">
        <f>IF($A13="",0,IF(COUNTIF('סידור שבועי'!$J$6:$J$9,$A13)&gt;0,1,0))</f>
        <v/>
      </c>
      <c r="S13" s="35">
        <f>IF($A13="",0,IF(COUNTIF('סידור שבועי'!$D$13:$D$16,$A13)&gt;0,1,0))</f>
        <v/>
      </c>
      <c r="T13" s="35">
        <f>IF($A13="",0,IF(COUNTIF('סידור שבועי'!$E$13:$E$16,$A13)&gt;0,1,0))</f>
        <v/>
      </c>
      <c r="U13" s="35">
        <f>IF($A13="",0,IF(COUNTIF('סידור שבועי'!$F$13:$F$16,$A13)&gt;0,1,0))</f>
        <v/>
      </c>
      <c r="V13" s="35">
        <f>IF($A13="",0,IF(COUNTIF('סידור שבועי'!$G$13:$G$16,$A13)&gt;0,1,0))</f>
        <v/>
      </c>
      <c r="W13" s="35">
        <f>IF($A13="",0,IF(COUNTIF('סידור שבועי'!$H$13:$H$16,$A13)&gt;0,1,0))</f>
        <v/>
      </c>
      <c r="X13" s="35">
        <f>IF($A13="",0,IF(COUNTIF('סידור שבועי'!$I$13:$I$16,$A13)&gt;0,1,0))</f>
        <v/>
      </c>
      <c r="Y13" s="35">
        <f>IF($A13="",0,IF(COUNTIF('סידור שבועי'!$J$13:$J$16,$A13)&gt;0,1,0))</f>
        <v/>
      </c>
      <c r="Z13" s="35">
        <f>IF($A13="",0,IF(COUNTIF('סידור שבועי'!$D$20:$D$23,$A13)&gt;0,1,0))</f>
        <v/>
      </c>
      <c r="AA13" s="35">
        <f>IF($A13="",0,IF(COUNTIF('סידור שבועי'!$E$20:$E$23,$A13)&gt;0,1,0))</f>
        <v/>
      </c>
      <c r="AB13" s="35">
        <f>IF($A13="",0,IF(COUNTIF('סידור שבועי'!$F$20:$F$23,$A13)&gt;0,1,0))</f>
        <v/>
      </c>
      <c r="AC13" s="35">
        <f>IF($A13="",0,IF(COUNTIF('סידור שבועי'!$G$20:$G$23,$A13)&gt;0,1,0))</f>
        <v/>
      </c>
      <c r="AD13" s="35">
        <f>IF($A13="",0,IF(COUNTIF('סידור שבועי'!$H$20:$H$23,$A13)&gt;0,1,0))</f>
        <v/>
      </c>
      <c r="AE13" s="35">
        <f>IF($A13="",0,IF(COUNTIF('סידור שבועי'!$I$20:$I$23,$A13)&gt;0,1,0))</f>
        <v/>
      </c>
      <c r="AF13" s="35">
        <f>IF($A13="",0,IF(COUNTIF('סידור שבועי'!$J$20:$J$23,$A13)&gt;0,1,0))</f>
        <v/>
      </c>
    </row>
    <row r="14">
      <c r="A14" s="33">
        <f>IF('עובדים'!A14="","",'עובדים'!A14)</f>
        <v/>
      </c>
      <c r="B14" s="34">
        <f>IF($A14="","",COUNTIF('סידור שבועי'!$D$6:$J$9,$A14)+COUNTIF('סידור שבועי'!$D$13:$J$16,$A14)+COUNTIF('סידור שבועי'!$D$20:$J$23,$A14))</f>
        <v/>
      </c>
      <c r="C14" s="34">
        <f>IF($A14="","",COUNTIF('סידור שבועי'!$D$6:$J$9,$A14)*'סידור שבועי'!$C$6+COUNTIF('סידור שבועי'!$D$13:$J$16,$A14)*'סידור שבועי'!$C$13+COUNTIF('סידור שבועי'!$D$20:$J$23,$A14)*'סידור שבועי'!$C$20)</f>
        <v/>
      </c>
      <c r="D14" s="34">
        <f>IF($A14="","",COUNTIF('סידור שבועי'!$D$20:$J$23,$A14))</f>
        <v/>
      </c>
      <c r="E14" s="34">
        <f>IF($A14="","",COUNTIF('סידור שבועי'!$I$6:$J$9,$A14)+COUNTIF('סידור שבועי'!$I$13:$J$16,$A14)+COUNTIF('סידור שבועי'!$I$20:$J$23,$A14))</f>
        <v/>
      </c>
      <c r="F14" s="34">
        <f>IF($A14="","",IF('עובדים'!C14="","",'עובדים'!C14))</f>
        <v/>
      </c>
      <c r="G14" s="34">
        <f>IF(OR($A14="",F14=""),"",IF(B14&gt;F14,"כן","לא"))</f>
        <v/>
      </c>
      <c r="H14" s="34">
        <f>IF($A14="","",IF(AND('עובדים'!D14="כן",D14&gt;0),"כן","לא"))</f>
        <v/>
      </c>
      <c r="I14" s="34">
        <f>IF($A14="","",L14*S14+M14*T14+N14*U14+O14*V14+P14*W14+Q14*X14+R14*Y14+S14*Z14+T14*AA14+U14*AB14+V14*AC14+W14*AD14+X14*AE14+Y14*AF14+Z14*M14+AA14*N14+AB14*O14+AC14*P14+AD14*Q14+AE14*R14)</f>
        <v/>
      </c>
      <c r="J14" s="34">
        <f>IF($A14="","",IF(OR(G14="כן",H14="כן",I14&gt;0),"לבדוק","תקין"))</f>
        <v/>
      </c>
      <c r="L14" s="35">
        <f>IF($A14="",0,IF(COUNTIF('סידור שבועי'!$D$6:$D$9,$A14)&gt;0,1,0))</f>
        <v/>
      </c>
      <c r="M14" s="35">
        <f>IF($A14="",0,IF(COUNTIF('סידור שבועי'!$E$6:$E$9,$A14)&gt;0,1,0))</f>
        <v/>
      </c>
      <c r="N14" s="35">
        <f>IF($A14="",0,IF(COUNTIF('סידור שבועי'!$F$6:$F$9,$A14)&gt;0,1,0))</f>
        <v/>
      </c>
      <c r="O14" s="35">
        <f>IF($A14="",0,IF(COUNTIF('סידור שבועי'!$G$6:$G$9,$A14)&gt;0,1,0))</f>
        <v/>
      </c>
      <c r="P14" s="35">
        <f>IF($A14="",0,IF(COUNTIF('סידור שבועי'!$H$6:$H$9,$A14)&gt;0,1,0))</f>
        <v/>
      </c>
      <c r="Q14" s="35">
        <f>IF($A14="",0,IF(COUNTIF('סידור שבועי'!$I$6:$I$9,$A14)&gt;0,1,0))</f>
        <v/>
      </c>
      <c r="R14" s="35">
        <f>IF($A14="",0,IF(COUNTIF('סידור שבועי'!$J$6:$J$9,$A14)&gt;0,1,0))</f>
        <v/>
      </c>
      <c r="S14" s="35">
        <f>IF($A14="",0,IF(COUNTIF('סידור שבועי'!$D$13:$D$16,$A14)&gt;0,1,0))</f>
        <v/>
      </c>
      <c r="T14" s="35">
        <f>IF($A14="",0,IF(COUNTIF('סידור שבועי'!$E$13:$E$16,$A14)&gt;0,1,0))</f>
        <v/>
      </c>
      <c r="U14" s="35">
        <f>IF($A14="",0,IF(COUNTIF('סידור שבועי'!$F$13:$F$16,$A14)&gt;0,1,0))</f>
        <v/>
      </c>
      <c r="V14" s="35">
        <f>IF($A14="",0,IF(COUNTIF('סידור שבועי'!$G$13:$G$16,$A14)&gt;0,1,0))</f>
        <v/>
      </c>
      <c r="W14" s="35">
        <f>IF($A14="",0,IF(COUNTIF('סידור שבועי'!$H$13:$H$16,$A14)&gt;0,1,0))</f>
        <v/>
      </c>
      <c r="X14" s="35">
        <f>IF($A14="",0,IF(COUNTIF('סידור שבועי'!$I$13:$I$16,$A14)&gt;0,1,0))</f>
        <v/>
      </c>
      <c r="Y14" s="35">
        <f>IF($A14="",0,IF(COUNTIF('סידור שבועי'!$J$13:$J$16,$A14)&gt;0,1,0))</f>
        <v/>
      </c>
      <c r="Z14" s="35">
        <f>IF($A14="",0,IF(COUNTIF('סידור שבועי'!$D$20:$D$23,$A14)&gt;0,1,0))</f>
        <v/>
      </c>
      <c r="AA14" s="35">
        <f>IF($A14="",0,IF(COUNTIF('סידור שבועי'!$E$20:$E$23,$A14)&gt;0,1,0))</f>
        <v/>
      </c>
      <c r="AB14" s="35">
        <f>IF($A14="",0,IF(COUNTIF('סידור שבועי'!$F$20:$F$23,$A14)&gt;0,1,0))</f>
        <v/>
      </c>
      <c r="AC14" s="35">
        <f>IF($A14="",0,IF(COUNTIF('סידור שבועי'!$G$20:$G$23,$A14)&gt;0,1,0))</f>
        <v/>
      </c>
      <c r="AD14" s="35">
        <f>IF($A14="",0,IF(COUNTIF('סידור שבועי'!$H$20:$H$23,$A14)&gt;0,1,0))</f>
        <v/>
      </c>
      <c r="AE14" s="35">
        <f>IF($A14="",0,IF(COUNTIF('סידור שבועי'!$I$20:$I$23,$A14)&gt;0,1,0))</f>
        <v/>
      </c>
      <c r="AF14" s="35">
        <f>IF($A14="",0,IF(COUNTIF('סידור שבועי'!$J$20:$J$23,$A14)&gt;0,1,0))</f>
        <v/>
      </c>
    </row>
    <row r="15">
      <c r="A15" s="33">
        <f>IF('עובדים'!A15="","",'עובדים'!A15)</f>
        <v/>
      </c>
      <c r="B15" s="34">
        <f>IF($A15="","",COUNTIF('סידור שבועי'!$D$6:$J$9,$A15)+COUNTIF('סידור שבועי'!$D$13:$J$16,$A15)+COUNTIF('סידור שבועי'!$D$20:$J$23,$A15))</f>
        <v/>
      </c>
      <c r="C15" s="34">
        <f>IF($A15="","",COUNTIF('סידור שבועי'!$D$6:$J$9,$A15)*'סידור שבועי'!$C$6+COUNTIF('סידור שבועי'!$D$13:$J$16,$A15)*'סידור שבועי'!$C$13+COUNTIF('סידור שבועי'!$D$20:$J$23,$A15)*'סידור שבועי'!$C$20)</f>
        <v/>
      </c>
      <c r="D15" s="34">
        <f>IF($A15="","",COUNTIF('סידור שבועי'!$D$20:$J$23,$A15))</f>
        <v/>
      </c>
      <c r="E15" s="34">
        <f>IF($A15="","",COUNTIF('סידור שבועי'!$I$6:$J$9,$A15)+COUNTIF('סידור שבועי'!$I$13:$J$16,$A15)+COUNTIF('סידור שבועי'!$I$20:$J$23,$A15))</f>
        <v/>
      </c>
      <c r="F15" s="34">
        <f>IF($A15="","",IF('עובדים'!C15="","",'עובדים'!C15))</f>
        <v/>
      </c>
      <c r="G15" s="34">
        <f>IF(OR($A15="",F15=""),"",IF(B15&gt;F15,"כן","לא"))</f>
        <v/>
      </c>
      <c r="H15" s="34">
        <f>IF($A15="","",IF(AND('עובדים'!D15="כן",D15&gt;0),"כן","לא"))</f>
        <v/>
      </c>
      <c r="I15" s="34">
        <f>IF($A15="","",L15*S15+M15*T15+N15*U15+O15*V15+P15*W15+Q15*X15+R15*Y15+S15*Z15+T15*AA15+U15*AB15+V15*AC15+W15*AD15+X15*AE15+Y15*AF15+Z15*M15+AA15*N15+AB15*O15+AC15*P15+AD15*Q15+AE15*R15)</f>
        <v/>
      </c>
      <c r="J15" s="34">
        <f>IF($A15="","",IF(OR(G15="כן",H15="כן",I15&gt;0),"לבדוק","תקין"))</f>
        <v/>
      </c>
      <c r="L15" s="35">
        <f>IF($A15="",0,IF(COUNTIF('סידור שבועי'!$D$6:$D$9,$A15)&gt;0,1,0))</f>
        <v/>
      </c>
      <c r="M15" s="35">
        <f>IF($A15="",0,IF(COUNTIF('סידור שבועי'!$E$6:$E$9,$A15)&gt;0,1,0))</f>
        <v/>
      </c>
      <c r="N15" s="35">
        <f>IF($A15="",0,IF(COUNTIF('סידור שבועי'!$F$6:$F$9,$A15)&gt;0,1,0))</f>
        <v/>
      </c>
      <c r="O15" s="35">
        <f>IF($A15="",0,IF(COUNTIF('סידור שבועי'!$G$6:$G$9,$A15)&gt;0,1,0))</f>
        <v/>
      </c>
      <c r="P15" s="35">
        <f>IF($A15="",0,IF(COUNTIF('סידור שבועי'!$H$6:$H$9,$A15)&gt;0,1,0))</f>
        <v/>
      </c>
      <c r="Q15" s="35">
        <f>IF($A15="",0,IF(COUNTIF('סידור שבועי'!$I$6:$I$9,$A15)&gt;0,1,0))</f>
        <v/>
      </c>
      <c r="R15" s="35">
        <f>IF($A15="",0,IF(COUNTIF('סידור שבועי'!$J$6:$J$9,$A15)&gt;0,1,0))</f>
        <v/>
      </c>
      <c r="S15" s="35">
        <f>IF($A15="",0,IF(COUNTIF('סידור שבועי'!$D$13:$D$16,$A15)&gt;0,1,0))</f>
        <v/>
      </c>
      <c r="T15" s="35">
        <f>IF($A15="",0,IF(COUNTIF('סידור שבועי'!$E$13:$E$16,$A15)&gt;0,1,0))</f>
        <v/>
      </c>
      <c r="U15" s="35">
        <f>IF($A15="",0,IF(COUNTIF('סידור שבועי'!$F$13:$F$16,$A15)&gt;0,1,0))</f>
        <v/>
      </c>
      <c r="V15" s="35">
        <f>IF($A15="",0,IF(COUNTIF('סידור שבועי'!$G$13:$G$16,$A15)&gt;0,1,0))</f>
        <v/>
      </c>
      <c r="W15" s="35">
        <f>IF($A15="",0,IF(COUNTIF('סידור שבועי'!$H$13:$H$16,$A15)&gt;0,1,0))</f>
        <v/>
      </c>
      <c r="X15" s="35">
        <f>IF($A15="",0,IF(COUNTIF('סידור שבועי'!$I$13:$I$16,$A15)&gt;0,1,0))</f>
        <v/>
      </c>
      <c r="Y15" s="35">
        <f>IF($A15="",0,IF(COUNTIF('סידור שבועי'!$J$13:$J$16,$A15)&gt;0,1,0))</f>
        <v/>
      </c>
      <c r="Z15" s="35">
        <f>IF($A15="",0,IF(COUNTIF('סידור שבועי'!$D$20:$D$23,$A15)&gt;0,1,0))</f>
        <v/>
      </c>
      <c r="AA15" s="35">
        <f>IF($A15="",0,IF(COUNTIF('סידור שבועי'!$E$20:$E$23,$A15)&gt;0,1,0))</f>
        <v/>
      </c>
      <c r="AB15" s="35">
        <f>IF($A15="",0,IF(COUNTIF('סידור שבועי'!$F$20:$F$23,$A15)&gt;0,1,0))</f>
        <v/>
      </c>
      <c r="AC15" s="35">
        <f>IF($A15="",0,IF(COUNTIF('סידור שבועי'!$G$20:$G$23,$A15)&gt;0,1,0))</f>
        <v/>
      </c>
      <c r="AD15" s="35">
        <f>IF($A15="",0,IF(COUNTIF('סידור שבועי'!$H$20:$H$23,$A15)&gt;0,1,0))</f>
        <v/>
      </c>
      <c r="AE15" s="35">
        <f>IF($A15="",0,IF(COUNTIF('סידור שבועי'!$I$20:$I$23,$A15)&gt;0,1,0))</f>
        <v/>
      </c>
      <c r="AF15" s="35">
        <f>IF($A15="",0,IF(COUNTIF('סידור שבועי'!$J$20:$J$23,$A15)&gt;0,1,0))</f>
        <v/>
      </c>
    </row>
    <row r="16">
      <c r="A16" s="33">
        <f>IF('עובדים'!A16="","",'עובדים'!A16)</f>
        <v/>
      </c>
      <c r="B16" s="34">
        <f>IF($A16="","",COUNTIF('סידור שבועי'!$D$6:$J$9,$A16)+COUNTIF('סידור שבועי'!$D$13:$J$16,$A16)+COUNTIF('סידור שבועי'!$D$20:$J$23,$A16))</f>
        <v/>
      </c>
      <c r="C16" s="34">
        <f>IF($A16="","",COUNTIF('סידור שבועי'!$D$6:$J$9,$A16)*'סידור שבועי'!$C$6+COUNTIF('סידור שבועי'!$D$13:$J$16,$A16)*'סידור שבועי'!$C$13+COUNTIF('סידור שבועי'!$D$20:$J$23,$A16)*'סידור שבועי'!$C$20)</f>
        <v/>
      </c>
      <c r="D16" s="34">
        <f>IF($A16="","",COUNTIF('סידור שבועי'!$D$20:$J$23,$A16))</f>
        <v/>
      </c>
      <c r="E16" s="34">
        <f>IF($A16="","",COUNTIF('סידור שבועי'!$I$6:$J$9,$A16)+COUNTIF('סידור שבועי'!$I$13:$J$16,$A16)+COUNTIF('סידור שבועי'!$I$20:$J$23,$A16))</f>
        <v/>
      </c>
      <c r="F16" s="34">
        <f>IF($A16="","",IF('עובדים'!C16="","",'עובדים'!C16))</f>
        <v/>
      </c>
      <c r="G16" s="34">
        <f>IF(OR($A16="",F16=""),"",IF(B16&gt;F16,"כן","לא"))</f>
        <v/>
      </c>
      <c r="H16" s="34">
        <f>IF($A16="","",IF(AND('עובדים'!D16="כן",D16&gt;0),"כן","לא"))</f>
        <v/>
      </c>
      <c r="I16" s="34">
        <f>IF($A16="","",L16*S16+M16*T16+N16*U16+O16*V16+P16*W16+Q16*X16+R16*Y16+S16*Z16+T16*AA16+U16*AB16+V16*AC16+W16*AD16+X16*AE16+Y16*AF16+Z16*M16+AA16*N16+AB16*O16+AC16*P16+AD16*Q16+AE16*R16)</f>
        <v/>
      </c>
      <c r="J16" s="34">
        <f>IF($A16="","",IF(OR(G16="כן",H16="כן",I16&gt;0),"לבדוק","תקין"))</f>
        <v/>
      </c>
      <c r="L16" s="35">
        <f>IF($A16="",0,IF(COUNTIF('סידור שבועי'!$D$6:$D$9,$A16)&gt;0,1,0))</f>
        <v/>
      </c>
      <c r="M16" s="35">
        <f>IF($A16="",0,IF(COUNTIF('סידור שבועי'!$E$6:$E$9,$A16)&gt;0,1,0))</f>
        <v/>
      </c>
      <c r="N16" s="35">
        <f>IF($A16="",0,IF(COUNTIF('סידור שבועי'!$F$6:$F$9,$A16)&gt;0,1,0))</f>
        <v/>
      </c>
      <c r="O16" s="35">
        <f>IF($A16="",0,IF(COUNTIF('סידור שבועי'!$G$6:$G$9,$A16)&gt;0,1,0))</f>
        <v/>
      </c>
      <c r="P16" s="35">
        <f>IF($A16="",0,IF(COUNTIF('סידור שבועי'!$H$6:$H$9,$A16)&gt;0,1,0))</f>
        <v/>
      </c>
      <c r="Q16" s="35">
        <f>IF($A16="",0,IF(COUNTIF('סידור שבועי'!$I$6:$I$9,$A16)&gt;0,1,0))</f>
        <v/>
      </c>
      <c r="R16" s="35">
        <f>IF($A16="",0,IF(COUNTIF('סידור שבועי'!$J$6:$J$9,$A16)&gt;0,1,0))</f>
        <v/>
      </c>
      <c r="S16" s="35">
        <f>IF($A16="",0,IF(COUNTIF('סידור שבועי'!$D$13:$D$16,$A16)&gt;0,1,0))</f>
        <v/>
      </c>
      <c r="T16" s="35">
        <f>IF($A16="",0,IF(COUNTIF('סידור שבועי'!$E$13:$E$16,$A16)&gt;0,1,0))</f>
        <v/>
      </c>
      <c r="U16" s="35">
        <f>IF($A16="",0,IF(COUNTIF('סידור שבועי'!$F$13:$F$16,$A16)&gt;0,1,0))</f>
        <v/>
      </c>
      <c r="V16" s="35">
        <f>IF($A16="",0,IF(COUNTIF('סידור שבועי'!$G$13:$G$16,$A16)&gt;0,1,0))</f>
        <v/>
      </c>
      <c r="W16" s="35">
        <f>IF($A16="",0,IF(COUNTIF('סידור שבועי'!$H$13:$H$16,$A16)&gt;0,1,0))</f>
        <v/>
      </c>
      <c r="X16" s="35">
        <f>IF($A16="",0,IF(COUNTIF('סידור שבועי'!$I$13:$I$16,$A16)&gt;0,1,0))</f>
        <v/>
      </c>
      <c r="Y16" s="35">
        <f>IF($A16="",0,IF(COUNTIF('סידור שבועי'!$J$13:$J$16,$A16)&gt;0,1,0))</f>
        <v/>
      </c>
      <c r="Z16" s="35">
        <f>IF($A16="",0,IF(COUNTIF('סידור שבועי'!$D$20:$D$23,$A16)&gt;0,1,0))</f>
        <v/>
      </c>
      <c r="AA16" s="35">
        <f>IF($A16="",0,IF(COUNTIF('סידור שבועי'!$E$20:$E$23,$A16)&gt;0,1,0))</f>
        <v/>
      </c>
      <c r="AB16" s="35">
        <f>IF($A16="",0,IF(COUNTIF('סידור שבועי'!$F$20:$F$23,$A16)&gt;0,1,0))</f>
        <v/>
      </c>
      <c r="AC16" s="35">
        <f>IF($A16="",0,IF(COUNTIF('סידור שבועי'!$G$20:$G$23,$A16)&gt;0,1,0))</f>
        <v/>
      </c>
      <c r="AD16" s="35">
        <f>IF($A16="",0,IF(COUNTIF('סידור שבועי'!$H$20:$H$23,$A16)&gt;0,1,0))</f>
        <v/>
      </c>
      <c r="AE16" s="35">
        <f>IF($A16="",0,IF(COUNTIF('סידור שבועי'!$I$20:$I$23,$A16)&gt;0,1,0))</f>
        <v/>
      </c>
      <c r="AF16" s="35">
        <f>IF($A16="",0,IF(COUNTIF('סידור שבועי'!$J$20:$J$23,$A16)&gt;0,1,0))</f>
        <v/>
      </c>
    </row>
    <row r="17">
      <c r="A17" s="33">
        <f>IF('עובדים'!A17="","",'עובדים'!A17)</f>
        <v/>
      </c>
      <c r="B17" s="34">
        <f>IF($A17="","",COUNTIF('סידור שבועי'!$D$6:$J$9,$A17)+COUNTIF('סידור שבועי'!$D$13:$J$16,$A17)+COUNTIF('סידור שבועי'!$D$20:$J$23,$A17))</f>
        <v/>
      </c>
      <c r="C17" s="34">
        <f>IF($A17="","",COUNTIF('סידור שבועי'!$D$6:$J$9,$A17)*'סידור שבועי'!$C$6+COUNTIF('סידור שבועי'!$D$13:$J$16,$A17)*'סידור שבועי'!$C$13+COUNTIF('סידור שבועי'!$D$20:$J$23,$A17)*'סידור שבועי'!$C$20)</f>
        <v/>
      </c>
      <c r="D17" s="34">
        <f>IF($A17="","",COUNTIF('סידור שבועי'!$D$20:$J$23,$A17))</f>
        <v/>
      </c>
      <c r="E17" s="34">
        <f>IF($A17="","",COUNTIF('סידור שבועי'!$I$6:$J$9,$A17)+COUNTIF('סידור שבועי'!$I$13:$J$16,$A17)+COUNTIF('סידור שבועי'!$I$20:$J$23,$A17))</f>
        <v/>
      </c>
      <c r="F17" s="34">
        <f>IF($A17="","",IF('עובדים'!C17="","",'עובדים'!C17))</f>
        <v/>
      </c>
      <c r="G17" s="34">
        <f>IF(OR($A17="",F17=""),"",IF(B17&gt;F17,"כן","לא"))</f>
        <v/>
      </c>
      <c r="H17" s="34">
        <f>IF($A17="","",IF(AND('עובדים'!D17="כן",D17&gt;0),"כן","לא"))</f>
        <v/>
      </c>
      <c r="I17" s="34">
        <f>IF($A17="","",L17*S17+M17*T17+N17*U17+O17*V17+P17*W17+Q17*X17+R17*Y17+S17*Z17+T17*AA17+U17*AB17+V17*AC17+W17*AD17+X17*AE17+Y17*AF17+Z17*M17+AA17*N17+AB17*O17+AC17*P17+AD17*Q17+AE17*R17)</f>
        <v/>
      </c>
      <c r="J17" s="34">
        <f>IF($A17="","",IF(OR(G17="כן",H17="כן",I17&gt;0),"לבדוק","תקין"))</f>
        <v/>
      </c>
      <c r="L17" s="35">
        <f>IF($A17="",0,IF(COUNTIF('סידור שבועי'!$D$6:$D$9,$A17)&gt;0,1,0))</f>
        <v/>
      </c>
      <c r="M17" s="35">
        <f>IF($A17="",0,IF(COUNTIF('סידור שבועי'!$E$6:$E$9,$A17)&gt;0,1,0))</f>
        <v/>
      </c>
      <c r="N17" s="35">
        <f>IF($A17="",0,IF(COUNTIF('סידור שבועי'!$F$6:$F$9,$A17)&gt;0,1,0))</f>
        <v/>
      </c>
      <c r="O17" s="35">
        <f>IF($A17="",0,IF(COUNTIF('סידור שבועי'!$G$6:$G$9,$A17)&gt;0,1,0))</f>
        <v/>
      </c>
      <c r="P17" s="35">
        <f>IF($A17="",0,IF(COUNTIF('סידור שבועי'!$H$6:$H$9,$A17)&gt;0,1,0))</f>
        <v/>
      </c>
      <c r="Q17" s="35">
        <f>IF($A17="",0,IF(COUNTIF('סידור שבועי'!$I$6:$I$9,$A17)&gt;0,1,0))</f>
        <v/>
      </c>
      <c r="R17" s="35">
        <f>IF($A17="",0,IF(COUNTIF('סידור שבועי'!$J$6:$J$9,$A17)&gt;0,1,0))</f>
        <v/>
      </c>
      <c r="S17" s="35">
        <f>IF($A17="",0,IF(COUNTIF('סידור שבועי'!$D$13:$D$16,$A17)&gt;0,1,0))</f>
        <v/>
      </c>
      <c r="T17" s="35">
        <f>IF($A17="",0,IF(COUNTIF('סידור שבועי'!$E$13:$E$16,$A17)&gt;0,1,0))</f>
        <v/>
      </c>
      <c r="U17" s="35">
        <f>IF($A17="",0,IF(COUNTIF('סידור שבועי'!$F$13:$F$16,$A17)&gt;0,1,0))</f>
        <v/>
      </c>
      <c r="V17" s="35">
        <f>IF($A17="",0,IF(COUNTIF('סידור שבועי'!$G$13:$G$16,$A17)&gt;0,1,0))</f>
        <v/>
      </c>
      <c r="W17" s="35">
        <f>IF($A17="",0,IF(COUNTIF('סידור שבועי'!$H$13:$H$16,$A17)&gt;0,1,0))</f>
        <v/>
      </c>
      <c r="X17" s="35">
        <f>IF($A17="",0,IF(COUNTIF('סידור שבועי'!$I$13:$I$16,$A17)&gt;0,1,0))</f>
        <v/>
      </c>
      <c r="Y17" s="35">
        <f>IF($A17="",0,IF(COUNTIF('סידור שבועי'!$J$13:$J$16,$A17)&gt;0,1,0))</f>
        <v/>
      </c>
      <c r="Z17" s="35">
        <f>IF($A17="",0,IF(COUNTIF('סידור שבועי'!$D$20:$D$23,$A17)&gt;0,1,0))</f>
        <v/>
      </c>
      <c r="AA17" s="35">
        <f>IF($A17="",0,IF(COUNTIF('סידור שבועי'!$E$20:$E$23,$A17)&gt;0,1,0))</f>
        <v/>
      </c>
      <c r="AB17" s="35">
        <f>IF($A17="",0,IF(COUNTIF('סידור שבועי'!$F$20:$F$23,$A17)&gt;0,1,0))</f>
        <v/>
      </c>
      <c r="AC17" s="35">
        <f>IF($A17="",0,IF(COUNTIF('סידור שבועי'!$G$20:$G$23,$A17)&gt;0,1,0))</f>
        <v/>
      </c>
      <c r="AD17" s="35">
        <f>IF($A17="",0,IF(COUNTIF('סידור שבועי'!$H$20:$H$23,$A17)&gt;0,1,0))</f>
        <v/>
      </c>
      <c r="AE17" s="35">
        <f>IF($A17="",0,IF(COUNTIF('סידור שבועי'!$I$20:$I$23,$A17)&gt;0,1,0))</f>
        <v/>
      </c>
      <c r="AF17" s="35">
        <f>IF($A17="",0,IF(COUNTIF('סידור שבועי'!$J$20:$J$23,$A17)&gt;0,1,0))</f>
        <v/>
      </c>
    </row>
    <row r="18">
      <c r="A18" s="33">
        <f>IF('עובדים'!A18="","",'עובדים'!A18)</f>
        <v/>
      </c>
      <c r="B18" s="34">
        <f>IF($A18="","",COUNTIF('סידור שבועי'!$D$6:$J$9,$A18)+COUNTIF('סידור שבועי'!$D$13:$J$16,$A18)+COUNTIF('סידור שבועי'!$D$20:$J$23,$A18))</f>
        <v/>
      </c>
      <c r="C18" s="34">
        <f>IF($A18="","",COUNTIF('סידור שבועי'!$D$6:$J$9,$A18)*'סידור שבועי'!$C$6+COUNTIF('סידור שבועי'!$D$13:$J$16,$A18)*'סידור שבועי'!$C$13+COUNTIF('סידור שבועי'!$D$20:$J$23,$A18)*'סידור שבועי'!$C$20)</f>
        <v/>
      </c>
      <c r="D18" s="34">
        <f>IF($A18="","",COUNTIF('סידור שבועי'!$D$20:$J$23,$A18))</f>
        <v/>
      </c>
      <c r="E18" s="34">
        <f>IF($A18="","",COUNTIF('סידור שבועי'!$I$6:$J$9,$A18)+COUNTIF('סידור שבועי'!$I$13:$J$16,$A18)+COUNTIF('סידור שבועי'!$I$20:$J$23,$A18))</f>
        <v/>
      </c>
      <c r="F18" s="34">
        <f>IF($A18="","",IF('עובדים'!C18="","",'עובדים'!C18))</f>
        <v/>
      </c>
      <c r="G18" s="34">
        <f>IF(OR($A18="",F18=""),"",IF(B18&gt;F18,"כן","לא"))</f>
        <v/>
      </c>
      <c r="H18" s="34">
        <f>IF($A18="","",IF(AND('עובדים'!D18="כן",D18&gt;0),"כן","לא"))</f>
        <v/>
      </c>
      <c r="I18" s="34">
        <f>IF($A18="","",L18*S18+M18*T18+N18*U18+O18*V18+P18*W18+Q18*X18+R18*Y18+S18*Z18+T18*AA18+U18*AB18+V18*AC18+W18*AD18+X18*AE18+Y18*AF18+Z18*M18+AA18*N18+AB18*O18+AC18*P18+AD18*Q18+AE18*R18)</f>
        <v/>
      </c>
      <c r="J18" s="34">
        <f>IF($A18="","",IF(OR(G18="כן",H18="כן",I18&gt;0),"לבדוק","תקין"))</f>
        <v/>
      </c>
      <c r="L18" s="35">
        <f>IF($A18="",0,IF(COUNTIF('סידור שבועי'!$D$6:$D$9,$A18)&gt;0,1,0))</f>
        <v/>
      </c>
      <c r="M18" s="35">
        <f>IF($A18="",0,IF(COUNTIF('סידור שבועי'!$E$6:$E$9,$A18)&gt;0,1,0))</f>
        <v/>
      </c>
      <c r="N18" s="35">
        <f>IF($A18="",0,IF(COUNTIF('סידור שבועי'!$F$6:$F$9,$A18)&gt;0,1,0))</f>
        <v/>
      </c>
      <c r="O18" s="35">
        <f>IF($A18="",0,IF(COUNTIF('סידור שבועי'!$G$6:$G$9,$A18)&gt;0,1,0))</f>
        <v/>
      </c>
      <c r="P18" s="35">
        <f>IF($A18="",0,IF(COUNTIF('סידור שבועי'!$H$6:$H$9,$A18)&gt;0,1,0))</f>
        <v/>
      </c>
      <c r="Q18" s="35">
        <f>IF($A18="",0,IF(COUNTIF('סידור שבועי'!$I$6:$I$9,$A18)&gt;0,1,0))</f>
        <v/>
      </c>
      <c r="R18" s="35">
        <f>IF($A18="",0,IF(COUNTIF('סידור שבועי'!$J$6:$J$9,$A18)&gt;0,1,0))</f>
        <v/>
      </c>
      <c r="S18" s="35">
        <f>IF($A18="",0,IF(COUNTIF('סידור שבועי'!$D$13:$D$16,$A18)&gt;0,1,0))</f>
        <v/>
      </c>
      <c r="T18" s="35">
        <f>IF($A18="",0,IF(COUNTIF('סידור שבועי'!$E$13:$E$16,$A18)&gt;0,1,0))</f>
        <v/>
      </c>
      <c r="U18" s="35">
        <f>IF($A18="",0,IF(COUNTIF('סידור שבועי'!$F$13:$F$16,$A18)&gt;0,1,0))</f>
        <v/>
      </c>
      <c r="V18" s="35">
        <f>IF($A18="",0,IF(COUNTIF('סידור שבועי'!$G$13:$G$16,$A18)&gt;0,1,0))</f>
        <v/>
      </c>
      <c r="W18" s="35">
        <f>IF($A18="",0,IF(COUNTIF('סידור שבועי'!$H$13:$H$16,$A18)&gt;0,1,0))</f>
        <v/>
      </c>
      <c r="X18" s="35">
        <f>IF($A18="",0,IF(COUNTIF('סידור שבועי'!$I$13:$I$16,$A18)&gt;0,1,0))</f>
        <v/>
      </c>
      <c r="Y18" s="35">
        <f>IF($A18="",0,IF(COUNTIF('סידור שבועי'!$J$13:$J$16,$A18)&gt;0,1,0))</f>
        <v/>
      </c>
      <c r="Z18" s="35">
        <f>IF($A18="",0,IF(COUNTIF('סידור שבועי'!$D$20:$D$23,$A18)&gt;0,1,0))</f>
        <v/>
      </c>
      <c r="AA18" s="35">
        <f>IF($A18="",0,IF(COUNTIF('סידור שבועי'!$E$20:$E$23,$A18)&gt;0,1,0))</f>
        <v/>
      </c>
      <c r="AB18" s="35">
        <f>IF($A18="",0,IF(COUNTIF('סידור שבועי'!$F$20:$F$23,$A18)&gt;0,1,0))</f>
        <v/>
      </c>
      <c r="AC18" s="35">
        <f>IF($A18="",0,IF(COUNTIF('סידור שבועי'!$G$20:$G$23,$A18)&gt;0,1,0))</f>
        <v/>
      </c>
      <c r="AD18" s="35">
        <f>IF($A18="",0,IF(COUNTIF('סידור שבועי'!$H$20:$H$23,$A18)&gt;0,1,0))</f>
        <v/>
      </c>
      <c r="AE18" s="35">
        <f>IF($A18="",0,IF(COUNTIF('סידור שבועי'!$I$20:$I$23,$A18)&gt;0,1,0))</f>
        <v/>
      </c>
      <c r="AF18" s="35">
        <f>IF($A18="",0,IF(COUNTIF('סידור שבועי'!$J$20:$J$23,$A18)&gt;0,1,0))</f>
        <v/>
      </c>
    </row>
    <row r="19">
      <c r="A19" s="33">
        <f>IF('עובדים'!A19="","",'עובדים'!A19)</f>
        <v/>
      </c>
      <c r="B19" s="34">
        <f>IF($A19="","",COUNTIF('סידור שבועי'!$D$6:$J$9,$A19)+COUNTIF('סידור שבועי'!$D$13:$J$16,$A19)+COUNTIF('סידור שבועי'!$D$20:$J$23,$A19))</f>
        <v/>
      </c>
      <c r="C19" s="34">
        <f>IF($A19="","",COUNTIF('סידור שבועי'!$D$6:$J$9,$A19)*'סידור שבועי'!$C$6+COUNTIF('סידור שבועי'!$D$13:$J$16,$A19)*'סידור שבועי'!$C$13+COUNTIF('סידור שבועי'!$D$20:$J$23,$A19)*'סידור שבועי'!$C$20)</f>
        <v/>
      </c>
      <c r="D19" s="34">
        <f>IF($A19="","",COUNTIF('סידור שבועי'!$D$20:$J$23,$A19))</f>
        <v/>
      </c>
      <c r="E19" s="34">
        <f>IF($A19="","",COUNTIF('סידור שבועי'!$I$6:$J$9,$A19)+COUNTIF('סידור שבועי'!$I$13:$J$16,$A19)+COUNTIF('סידור שבועי'!$I$20:$J$23,$A19))</f>
        <v/>
      </c>
      <c r="F19" s="34">
        <f>IF($A19="","",IF('עובדים'!C19="","",'עובדים'!C19))</f>
        <v/>
      </c>
      <c r="G19" s="34">
        <f>IF(OR($A19="",F19=""),"",IF(B19&gt;F19,"כן","לא"))</f>
        <v/>
      </c>
      <c r="H19" s="34">
        <f>IF($A19="","",IF(AND('עובדים'!D19="כן",D19&gt;0),"כן","לא"))</f>
        <v/>
      </c>
      <c r="I19" s="34">
        <f>IF($A19="","",L19*S19+M19*T19+N19*U19+O19*V19+P19*W19+Q19*X19+R19*Y19+S19*Z19+T19*AA19+U19*AB19+V19*AC19+W19*AD19+X19*AE19+Y19*AF19+Z19*M19+AA19*N19+AB19*O19+AC19*P19+AD19*Q19+AE19*R19)</f>
        <v/>
      </c>
      <c r="J19" s="34">
        <f>IF($A19="","",IF(OR(G19="כן",H19="כן",I19&gt;0),"לבדוק","תקין"))</f>
        <v/>
      </c>
      <c r="L19" s="35">
        <f>IF($A19="",0,IF(COUNTIF('סידור שבועי'!$D$6:$D$9,$A19)&gt;0,1,0))</f>
        <v/>
      </c>
      <c r="M19" s="35">
        <f>IF($A19="",0,IF(COUNTIF('סידור שבועי'!$E$6:$E$9,$A19)&gt;0,1,0))</f>
        <v/>
      </c>
      <c r="N19" s="35">
        <f>IF($A19="",0,IF(COUNTIF('סידור שבועי'!$F$6:$F$9,$A19)&gt;0,1,0))</f>
        <v/>
      </c>
      <c r="O19" s="35">
        <f>IF($A19="",0,IF(COUNTIF('סידור שבועי'!$G$6:$G$9,$A19)&gt;0,1,0))</f>
        <v/>
      </c>
      <c r="P19" s="35">
        <f>IF($A19="",0,IF(COUNTIF('סידור שבועי'!$H$6:$H$9,$A19)&gt;0,1,0))</f>
        <v/>
      </c>
      <c r="Q19" s="35">
        <f>IF($A19="",0,IF(COUNTIF('סידור שבועי'!$I$6:$I$9,$A19)&gt;0,1,0))</f>
        <v/>
      </c>
      <c r="R19" s="35">
        <f>IF($A19="",0,IF(COUNTIF('סידור שבועי'!$J$6:$J$9,$A19)&gt;0,1,0))</f>
        <v/>
      </c>
      <c r="S19" s="35">
        <f>IF($A19="",0,IF(COUNTIF('סידור שבועי'!$D$13:$D$16,$A19)&gt;0,1,0))</f>
        <v/>
      </c>
      <c r="T19" s="35">
        <f>IF($A19="",0,IF(COUNTIF('סידור שבועי'!$E$13:$E$16,$A19)&gt;0,1,0))</f>
        <v/>
      </c>
      <c r="U19" s="35">
        <f>IF($A19="",0,IF(COUNTIF('סידור שבועי'!$F$13:$F$16,$A19)&gt;0,1,0))</f>
        <v/>
      </c>
      <c r="V19" s="35">
        <f>IF($A19="",0,IF(COUNTIF('סידור שבועי'!$G$13:$G$16,$A19)&gt;0,1,0))</f>
        <v/>
      </c>
      <c r="W19" s="35">
        <f>IF($A19="",0,IF(COUNTIF('סידור שבועי'!$H$13:$H$16,$A19)&gt;0,1,0))</f>
        <v/>
      </c>
      <c r="X19" s="35">
        <f>IF($A19="",0,IF(COUNTIF('סידור שבועי'!$I$13:$I$16,$A19)&gt;0,1,0))</f>
        <v/>
      </c>
      <c r="Y19" s="35">
        <f>IF($A19="",0,IF(COUNTIF('סידור שבועי'!$J$13:$J$16,$A19)&gt;0,1,0))</f>
        <v/>
      </c>
      <c r="Z19" s="35">
        <f>IF($A19="",0,IF(COUNTIF('סידור שבועי'!$D$20:$D$23,$A19)&gt;0,1,0))</f>
        <v/>
      </c>
      <c r="AA19" s="35">
        <f>IF($A19="",0,IF(COUNTIF('סידור שבועי'!$E$20:$E$23,$A19)&gt;0,1,0))</f>
        <v/>
      </c>
      <c r="AB19" s="35">
        <f>IF($A19="",0,IF(COUNTIF('סידור שבועי'!$F$20:$F$23,$A19)&gt;0,1,0))</f>
        <v/>
      </c>
      <c r="AC19" s="35">
        <f>IF($A19="",0,IF(COUNTIF('סידור שבועי'!$G$20:$G$23,$A19)&gt;0,1,0))</f>
        <v/>
      </c>
      <c r="AD19" s="35">
        <f>IF($A19="",0,IF(COUNTIF('סידור שבועי'!$H$20:$H$23,$A19)&gt;0,1,0))</f>
        <v/>
      </c>
      <c r="AE19" s="35">
        <f>IF($A19="",0,IF(COUNTIF('סידור שבועי'!$I$20:$I$23,$A19)&gt;0,1,0))</f>
        <v/>
      </c>
      <c r="AF19" s="35">
        <f>IF($A19="",0,IF(COUNTIF('סידור שבועי'!$J$20:$J$23,$A19)&gt;0,1,0))</f>
        <v/>
      </c>
    </row>
    <row r="20">
      <c r="A20" s="33">
        <f>IF('עובדים'!A20="","",'עובדים'!A20)</f>
        <v/>
      </c>
      <c r="B20" s="34">
        <f>IF($A20="","",COUNTIF('סידור שבועי'!$D$6:$J$9,$A20)+COUNTIF('סידור שבועי'!$D$13:$J$16,$A20)+COUNTIF('סידור שבועי'!$D$20:$J$23,$A20))</f>
        <v/>
      </c>
      <c r="C20" s="34">
        <f>IF($A20="","",COUNTIF('סידור שבועי'!$D$6:$J$9,$A20)*'סידור שבועי'!$C$6+COUNTIF('סידור שבועי'!$D$13:$J$16,$A20)*'סידור שבועי'!$C$13+COUNTIF('סידור שבועי'!$D$20:$J$23,$A20)*'סידור שבועי'!$C$20)</f>
        <v/>
      </c>
      <c r="D20" s="34">
        <f>IF($A20="","",COUNTIF('סידור שבועי'!$D$20:$J$23,$A20))</f>
        <v/>
      </c>
      <c r="E20" s="34">
        <f>IF($A20="","",COUNTIF('סידור שבועי'!$I$6:$J$9,$A20)+COUNTIF('סידור שבועי'!$I$13:$J$16,$A20)+COUNTIF('סידור שבועי'!$I$20:$J$23,$A20))</f>
        <v/>
      </c>
      <c r="F20" s="34">
        <f>IF($A20="","",IF('עובדים'!C20="","",'עובדים'!C20))</f>
        <v/>
      </c>
      <c r="G20" s="34">
        <f>IF(OR($A20="",F20=""),"",IF(B20&gt;F20,"כן","לא"))</f>
        <v/>
      </c>
      <c r="H20" s="34">
        <f>IF($A20="","",IF(AND('עובדים'!D20="כן",D20&gt;0),"כן","לא"))</f>
        <v/>
      </c>
      <c r="I20" s="34">
        <f>IF($A20="","",L20*S20+M20*T20+N20*U20+O20*V20+P20*W20+Q20*X20+R20*Y20+S20*Z20+T20*AA20+U20*AB20+V20*AC20+W20*AD20+X20*AE20+Y20*AF20+Z20*M20+AA20*N20+AB20*O20+AC20*P20+AD20*Q20+AE20*R20)</f>
        <v/>
      </c>
      <c r="J20" s="34">
        <f>IF($A20="","",IF(OR(G20="כן",H20="כן",I20&gt;0),"לבדוק","תקין"))</f>
        <v/>
      </c>
      <c r="L20" s="35">
        <f>IF($A20="",0,IF(COUNTIF('סידור שבועי'!$D$6:$D$9,$A20)&gt;0,1,0))</f>
        <v/>
      </c>
      <c r="M20" s="35">
        <f>IF($A20="",0,IF(COUNTIF('סידור שבועי'!$E$6:$E$9,$A20)&gt;0,1,0))</f>
        <v/>
      </c>
      <c r="N20" s="35">
        <f>IF($A20="",0,IF(COUNTIF('סידור שבועי'!$F$6:$F$9,$A20)&gt;0,1,0))</f>
        <v/>
      </c>
      <c r="O20" s="35">
        <f>IF($A20="",0,IF(COUNTIF('סידור שבועי'!$G$6:$G$9,$A20)&gt;0,1,0))</f>
        <v/>
      </c>
      <c r="P20" s="35">
        <f>IF($A20="",0,IF(COUNTIF('סידור שבועי'!$H$6:$H$9,$A20)&gt;0,1,0))</f>
        <v/>
      </c>
      <c r="Q20" s="35">
        <f>IF($A20="",0,IF(COUNTIF('סידור שבועי'!$I$6:$I$9,$A20)&gt;0,1,0))</f>
        <v/>
      </c>
      <c r="R20" s="35">
        <f>IF($A20="",0,IF(COUNTIF('סידור שבועי'!$J$6:$J$9,$A20)&gt;0,1,0))</f>
        <v/>
      </c>
      <c r="S20" s="35">
        <f>IF($A20="",0,IF(COUNTIF('סידור שבועי'!$D$13:$D$16,$A20)&gt;0,1,0))</f>
        <v/>
      </c>
      <c r="T20" s="35">
        <f>IF($A20="",0,IF(COUNTIF('סידור שבועי'!$E$13:$E$16,$A20)&gt;0,1,0))</f>
        <v/>
      </c>
      <c r="U20" s="35">
        <f>IF($A20="",0,IF(COUNTIF('סידור שבועי'!$F$13:$F$16,$A20)&gt;0,1,0))</f>
        <v/>
      </c>
      <c r="V20" s="35">
        <f>IF($A20="",0,IF(COUNTIF('סידור שבועי'!$G$13:$G$16,$A20)&gt;0,1,0))</f>
        <v/>
      </c>
      <c r="W20" s="35">
        <f>IF($A20="",0,IF(COUNTIF('סידור שבועי'!$H$13:$H$16,$A20)&gt;0,1,0))</f>
        <v/>
      </c>
      <c r="X20" s="35">
        <f>IF($A20="",0,IF(COUNTIF('סידור שבועי'!$I$13:$I$16,$A20)&gt;0,1,0))</f>
        <v/>
      </c>
      <c r="Y20" s="35">
        <f>IF($A20="",0,IF(COUNTIF('סידור שבועי'!$J$13:$J$16,$A20)&gt;0,1,0))</f>
        <v/>
      </c>
      <c r="Z20" s="35">
        <f>IF($A20="",0,IF(COUNTIF('סידור שבועי'!$D$20:$D$23,$A20)&gt;0,1,0))</f>
        <v/>
      </c>
      <c r="AA20" s="35">
        <f>IF($A20="",0,IF(COUNTIF('סידור שבועי'!$E$20:$E$23,$A20)&gt;0,1,0))</f>
        <v/>
      </c>
      <c r="AB20" s="35">
        <f>IF($A20="",0,IF(COUNTIF('סידור שבועי'!$F$20:$F$23,$A20)&gt;0,1,0))</f>
        <v/>
      </c>
      <c r="AC20" s="35">
        <f>IF($A20="",0,IF(COUNTIF('סידור שבועי'!$G$20:$G$23,$A20)&gt;0,1,0))</f>
        <v/>
      </c>
      <c r="AD20" s="35">
        <f>IF($A20="",0,IF(COUNTIF('סידור שבועי'!$H$20:$H$23,$A20)&gt;0,1,0))</f>
        <v/>
      </c>
      <c r="AE20" s="35">
        <f>IF($A20="",0,IF(COUNTIF('סידור שבועי'!$I$20:$I$23,$A20)&gt;0,1,0))</f>
        <v/>
      </c>
      <c r="AF20" s="35">
        <f>IF($A20="",0,IF(COUNTIF('סידור שבועי'!$J$20:$J$23,$A20)&gt;0,1,0))</f>
        <v/>
      </c>
    </row>
    <row r="21">
      <c r="A21" s="33">
        <f>IF('עובדים'!A21="","",'עובדים'!A21)</f>
        <v/>
      </c>
      <c r="B21" s="34">
        <f>IF($A21="","",COUNTIF('סידור שבועי'!$D$6:$J$9,$A21)+COUNTIF('סידור שבועי'!$D$13:$J$16,$A21)+COUNTIF('סידור שבועי'!$D$20:$J$23,$A21))</f>
        <v/>
      </c>
      <c r="C21" s="34">
        <f>IF($A21="","",COUNTIF('סידור שבועי'!$D$6:$J$9,$A21)*'סידור שבועי'!$C$6+COUNTIF('סידור שבועי'!$D$13:$J$16,$A21)*'סידור שבועי'!$C$13+COUNTIF('סידור שבועי'!$D$20:$J$23,$A21)*'סידור שבועי'!$C$20)</f>
        <v/>
      </c>
      <c r="D21" s="34">
        <f>IF($A21="","",COUNTIF('סידור שבועי'!$D$20:$J$23,$A21))</f>
        <v/>
      </c>
      <c r="E21" s="34">
        <f>IF($A21="","",COUNTIF('סידור שבועי'!$I$6:$J$9,$A21)+COUNTIF('סידור שבועי'!$I$13:$J$16,$A21)+COUNTIF('סידור שבועי'!$I$20:$J$23,$A21))</f>
        <v/>
      </c>
      <c r="F21" s="34">
        <f>IF($A21="","",IF('עובדים'!C21="","",'עובדים'!C21))</f>
        <v/>
      </c>
      <c r="G21" s="34">
        <f>IF(OR($A21="",F21=""),"",IF(B21&gt;F21,"כן","לא"))</f>
        <v/>
      </c>
      <c r="H21" s="34">
        <f>IF($A21="","",IF(AND('עובדים'!D21="כן",D21&gt;0),"כן","לא"))</f>
        <v/>
      </c>
      <c r="I21" s="34">
        <f>IF($A21="","",L21*S21+M21*T21+N21*U21+O21*V21+P21*W21+Q21*X21+R21*Y21+S21*Z21+T21*AA21+U21*AB21+V21*AC21+W21*AD21+X21*AE21+Y21*AF21+Z21*M21+AA21*N21+AB21*O21+AC21*P21+AD21*Q21+AE21*R21)</f>
        <v/>
      </c>
      <c r="J21" s="34">
        <f>IF($A21="","",IF(OR(G21="כן",H21="כן",I21&gt;0),"לבדוק","תקין"))</f>
        <v/>
      </c>
      <c r="L21" s="35">
        <f>IF($A21="",0,IF(COUNTIF('סידור שבועי'!$D$6:$D$9,$A21)&gt;0,1,0))</f>
        <v/>
      </c>
      <c r="M21" s="35">
        <f>IF($A21="",0,IF(COUNTIF('סידור שבועי'!$E$6:$E$9,$A21)&gt;0,1,0))</f>
        <v/>
      </c>
      <c r="N21" s="35">
        <f>IF($A21="",0,IF(COUNTIF('סידור שבועי'!$F$6:$F$9,$A21)&gt;0,1,0))</f>
        <v/>
      </c>
      <c r="O21" s="35">
        <f>IF($A21="",0,IF(COUNTIF('סידור שבועי'!$G$6:$G$9,$A21)&gt;0,1,0))</f>
        <v/>
      </c>
      <c r="P21" s="35">
        <f>IF($A21="",0,IF(COUNTIF('סידור שבועי'!$H$6:$H$9,$A21)&gt;0,1,0))</f>
        <v/>
      </c>
      <c r="Q21" s="35">
        <f>IF($A21="",0,IF(COUNTIF('סידור שבועי'!$I$6:$I$9,$A21)&gt;0,1,0))</f>
        <v/>
      </c>
      <c r="R21" s="35">
        <f>IF($A21="",0,IF(COUNTIF('סידור שבועי'!$J$6:$J$9,$A21)&gt;0,1,0))</f>
        <v/>
      </c>
      <c r="S21" s="35">
        <f>IF($A21="",0,IF(COUNTIF('סידור שבועי'!$D$13:$D$16,$A21)&gt;0,1,0))</f>
        <v/>
      </c>
      <c r="T21" s="35">
        <f>IF($A21="",0,IF(COUNTIF('סידור שבועי'!$E$13:$E$16,$A21)&gt;0,1,0))</f>
        <v/>
      </c>
      <c r="U21" s="35">
        <f>IF($A21="",0,IF(COUNTIF('סידור שבועי'!$F$13:$F$16,$A21)&gt;0,1,0))</f>
        <v/>
      </c>
      <c r="V21" s="35">
        <f>IF($A21="",0,IF(COUNTIF('סידור שבועי'!$G$13:$G$16,$A21)&gt;0,1,0))</f>
        <v/>
      </c>
      <c r="W21" s="35">
        <f>IF($A21="",0,IF(COUNTIF('סידור שבועי'!$H$13:$H$16,$A21)&gt;0,1,0))</f>
        <v/>
      </c>
      <c r="X21" s="35">
        <f>IF($A21="",0,IF(COUNTIF('סידור שבועי'!$I$13:$I$16,$A21)&gt;0,1,0))</f>
        <v/>
      </c>
      <c r="Y21" s="35">
        <f>IF($A21="",0,IF(COUNTIF('סידור שבועי'!$J$13:$J$16,$A21)&gt;0,1,0))</f>
        <v/>
      </c>
      <c r="Z21" s="35">
        <f>IF($A21="",0,IF(COUNTIF('סידור שבועי'!$D$20:$D$23,$A21)&gt;0,1,0))</f>
        <v/>
      </c>
      <c r="AA21" s="35">
        <f>IF($A21="",0,IF(COUNTIF('סידור שבועי'!$E$20:$E$23,$A21)&gt;0,1,0))</f>
        <v/>
      </c>
      <c r="AB21" s="35">
        <f>IF($A21="",0,IF(COUNTIF('סידור שבועי'!$F$20:$F$23,$A21)&gt;0,1,0))</f>
        <v/>
      </c>
      <c r="AC21" s="35">
        <f>IF($A21="",0,IF(COUNTIF('סידור שבועי'!$G$20:$G$23,$A21)&gt;0,1,0))</f>
        <v/>
      </c>
      <c r="AD21" s="35">
        <f>IF($A21="",0,IF(COUNTIF('סידור שבועי'!$H$20:$H$23,$A21)&gt;0,1,0))</f>
        <v/>
      </c>
      <c r="AE21" s="35">
        <f>IF($A21="",0,IF(COUNTIF('סידור שבועי'!$I$20:$I$23,$A21)&gt;0,1,0))</f>
        <v/>
      </c>
      <c r="AF21" s="35">
        <f>IF($A21="",0,IF(COUNTIF('סידור שבועי'!$J$20:$J$23,$A21)&gt;0,1,0))</f>
        <v/>
      </c>
    </row>
    <row r="22">
      <c r="A22" s="33">
        <f>IF('עובדים'!A22="","",'עובדים'!A22)</f>
        <v/>
      </c>
      <c r="B22" s="34">
        <f>IF($A22="","",COUNTIF('סידור שבועי'!$D$6:$J$9,$A22)+COUNTIF('סידור שבועי'!$D$13:$J$16,$A22)+COUNTIF('סידור שבועי'!$D$20:$J$23,$A22))</f>
        <v/>
      </c>
      <c r="C22" s="34">
        <f>IF($A22="","",COUNTIF('סידור שבועי'!$D$6:$J$9,$A22)*'סידור שבועי'!$C$6+COUNTIF('סידור שבועי'!$D$13:$J$16,$A22)*'סידור שבועי'!$C$13+COUNTIF('סידור שבועי'!$D$20:$J$23,$A22)*'סידור שבועי'!$C$20)</f>
        <v/>
      </c>
      <c r="D22" s="34">
        <f>IF($A22="","",COUNTIF('סידור שבועי'!$D$20:$J$23,$A22))</f>
        <v/>
      </c>
      <c r="E22" s="34">
        <f>IF($A22="","",COUNTIF('סידור שבועי'!$I$6:$J$9,$A22)+COUNTIF('סידור שבועי'!$I$13:$J$16,$A22)+COUNTIF('סידור שבועי'!$I$20:$J$23,$A22))</f>
        <v/>
      </c>
      <c r="F22" s="34">
        <f>IF($A22="","",IF('עובדים'!C22="","",'עובדים'!C22))</f>
        <v/>
      </c>
      <c r="G22" s="34">
        <f>IF(OR($A22="",F22=""),"",IF(B22&gt;F22,"כן","לא"))</f>
        <v/>
      </c>
      <c r="H22" s="34">
        <f>IF($A22="","",IF(AND('עובדים'!D22="כן",D22&gt;0),"כן","לא"))</f>
        <v/>
      </c>
      <c r="I22" s="34">
        <f>IF($A22="","",L22*S22+M22*T22+N22*U22+O22*V22+P22*W22+Q22*X22+R22*Y22+S22*Z22+T22*AA22+U22*AB22+V22*AC22+W22*AD22+X22*AE22+Y22*AF22+Z22*M22+AA22*N22+AB22*O22+AC22*P22+AD22*Q22+AE22*R22)</f>
        <v/>
      </c>
      <c r="J22" s="34">
        <f>IF($A22="","",IF(OR(G22="כן",H22="כן",I22&gt;0),"לבדוק","תקין"))</f>
        <v/>
      </c>
      <c r="L22" s="35">
        <f>IF($A22="",0,IF(COUNTIF('סידור שבועי'!$D$6:$D$9,$A22)&gt;0,1,0))</f>
        <v/>
      </c>
      <c r="M22" s="35">
        <f>IF($A22="",0,IF(COUNTIF('סידור שבועי'!$E$6:$E$9,$A22)&gt;0,1,0))</f>
        <v/>
      </c>
      <c r="N22" s="35">
        <f>IF($A22="",0,IF(COUNTIF('סידור שבועי'!$F$6:$F$9,$A22)&gt;0,1,0))</f>
        <v/>
      </c>
      <c r="O22" s="35">
        <f>IF($A22="",0,IF(COUNTIF('סידור שבועי'!$G$6:$G$9,$A22)&gt;0,1,0))</f>
        <v/>
      </c>
      <c r="P22" s="35">
        <f>IF($A22="",0,IF(COUNTIF('סידור שבועי'!$H$6:$H$9,$A22)&gt;0,1,0))</f>
        <v/>
      </c>
      <c r="Q22" s="35">
        <f>IF($A22="",0,IF(COUNTIF('סידור שבועי'!$I$6:$I$9,$A22)&gt;0,1,0))</f>
        <v/>
      </c>
      <c r="R22" s="35">
        <f>IF($A22="",0,IF(COUNTIF('סידור שבועי'!$J$6:$J$9,$A22)&gt;0,1,0))</f>
        <v/>
      </c>
      <c r="S22" s="35">
        <f>IF($A22="",0,IF(COUNTIF('סידור שבועי'!$D$13:$D$16,$A22)&gt;0,1,0))</f>
        <v/>
      </c>
      <c r="T22" s="35">
        <f>IF($A22="",0,IF(COUNTIF('סידור שבועי'!$E$13:$E$16,$A22)&gt;0,1,0))</f>
        <v/>
      </c>
      <c r="U22" s="35">
        <f>IF($A22="",0,IF(COUNTIF('סידור שבועי'!$F$13:$F$16,$A22)&gt;0,1,0))</f>
        <v/>
      </c>
      <c r="V22" s="35">
        <f>IF($A22="",0,IF(COUNTIF('סידור שבועי'!$G$13:$G$16,$A22)&gt;0,1,0))</f>
        <v/>
      </c>
      <c r="W22" s="35">
        <f>IF($A22="",0,IF(COUNTIF('סידור שבועי'!$H$13:$H$16,$A22)&gt;0,1,0))</f>
        <v/>
      </c>
      <c r="X22" s="35">
        <f>IF($A22="",0,IF(COUNTIF('סידור שבועי'!$I$13:$I$16,$A22)&gt;0,1,0))</f>
        <v/>
      </c>
      <c r="Y22" s="35">
        <f>IF($A22="",0,IF(COUNTIF('סידור שבועי'!$J$13:$J$16,$A22)&gt;0,1,0))</f>
        <v/>
      </c>
      <c r="Z22" s="35">
        <f>IF($A22="",0,IF(COUNTIF('סידור שבועי'!$D$20:$D$23,$A22)&gt;0,1,0))</f>
        <v/>
      </c>
      <c r="AA22" s="35">
        <f>IF($A22="",0,IF(COUNTIF('סידור שבועי'!$E$20:$E$23,$A22)&gt;0,1,0))</f>
        <v/>
      </c>
      <c r="AB22" s="35">
        <f>IF($A22="",0,IF(COUNTIF('סידור שבועי'!$F$20:$F$23,$A22)&gt;0,1,0))</f>
        <v/>
      </c>
      <c r="AC22" s="35">
        <f>IF($A22="",0,IF(COUNTIF('סידור שבועי'!$G$20:$G$23,$A22)&gt;0,1,0))</f>
        <v/>
      </c>
      <c r="AD22" s="35">
        <f>IF($A22="",0,IF(COUNTIF('סידור שבועי'!$H$20:$H$23,$A22)&gt;0,1,0))</f>
        <v/>
      </c>
      <c r="AE22" s="35">
        <f>IF($A22="",0,IF(COUNTIF('סידור שבועי'!$I$20:$I$23,$A22)&gt;0,1,0))</f>
        <v/>
      </c>
      <c r="AF22" s="35">
        <f>IF($A22="",0,IF(COUNTIF('סידור שבועי'!$J$20:$J$23,$A22)&gt;0,1,0))</f>
        <v/>
      </c>
    </row>
    <row r="23">
      <c r="A23" s="33">
        <f>IF('עובדים'!A23="","",'עובדים'!A23)</f>
        <v/>
      </c>
      <c r="B23" s="34">
        <f>IF($A23="","",COUNTIF('סידור שבועי'!$D$6:$J$9,$A23)+COUNTIF('סידור שבועי'!$D$13:$J$16,$A23)+COUNTIF('סידור שבועי'!$D$20:$J$23,$A23))</f>
        <v/>
      </c>
      <c r="C23" s="34">
        <f>IF($A23="","",COUNTIF('סידור שבועי'!$D$6:$J$9,$A23)*'סידור שבועי'!$C$6+COUNTIF('סידור שבועי'!$D$13:$J$16,$A23)*'סידור שבועי'!$C$13+COUNTIF('סידור שבועי'!$D$20:$J$23,$A23)*'סידור שבועי'!$C$20)</f>
        <v/>
      </c>
      <c r="D23" s="34">
        <f>IF($A23="","",COUNTIF('סידור שבועי'!$D$20:$J$23,$A23))</f>
        <v/>
      </c>
      <c r="E23" s="34">
        <f>IF($A23="","",COUNTIF('סידור שבועי'!$I$6:$J$9,$A23)+COUNTIF('סידור שבועי'!$I$13:$J$16,$A23)+COUNTIF('סידור שבועי'!$I$20:$J$23,$A23))</f>
        <v/>
      </c>
      <c r="F23" s="34">
        <f>IF($A23="","",IF('עובדים'!C23="","",'עובדים'!C23))</f>
        <v/>
      </c>
      <c r="G23" s="34">
        <f>IF(OR($A23="",F23=""),"",IF(B23&gt;F23,"כן","לא"))</f>
        <v/>
      </c>
      <c r="H23" s="34">
        <f>IF($A23="","",IF(AND('עובדים'!D23="כן",D23&gt;0),"כן","לא"))</f>
        <v/>
      </c>
      <c r="I23" s="34">
        <f>IF($A23="","",L23*S23+M23*T23+N23*U23+O23*V23+P23*W23+Q23*X23+R23*Y23+S23*Z23+T23*AA23+U23*AB23+V23*AC23+W23*AD23+X23*AE23+Y23*AF23+Z23*M23+AA23*N23+AB23*O23+AC23*P23+AD23*Q23+AE23*R23)</f>
        <v/>
      </c>
      <c r="J23" s="34">
        <f>IF($A23="","",IF(OR(G23="כן",H23="כן",I23&gt;0),"לבדוק","תקין"))</f>
        <v/>
      </c>
      <c r="L23" s="35">
        <f>IF($A23="",0,IF(COUNTIF('סידור שבועי'!$D$6:$D$9,$A23)&gt;0,1,0))</f>
        <v/>
      </c>
      <c r="M23" s="35">
        <f>IF($A23="",0,IF(COUNTIF('סידור שבועי'!$E$6:$E$9,$A23)&gt;0,1,0))</f>
        <v/>
      </c>
      <c r="N23" s="35">
        <f>IF($A23="",0,IF(COUNTIF('סידור שבועי'!$F$6:$F$9,$A23)&gt;0,1,0))</f>
        <v/>
      </c>
      <c r="O23" s="35">
        <f>IF($A23="",0,IF(COUNTIF('סידור שבועי'!$G$6:$G$9,$A23)&gt;0,1,0))</f>
        <v/>
      </c>
      <c r="P23" s="35">
        <f>IF($A23="",0,IF(COUNTIF('סידור שבועי'!$H$6:$H$9,$A23)&gt;0,1,0))</f>
        <v/>
      </c>
      <c r="Q23" s="35">
        <f>IF($A23="",0,IF(COUNTIF('סידור שבועי'!$I$6:$I$9,$A23)&gt;0,1,0))</f>
        <v/>
      </c>
      <c r="R23" s="35">
        <f>IF($A23="",0,IF(COUNTIF('סידור שבועי'!$J$6:$J$9,$A23)&gt;0,1,0))</f>
        <v/>
      </c>
      <c r="S23" s="35">
        <f>IF($A23="",0,IF(COUNTIF('סידור שבועי'!$D$13:$D$16,$A23)&gt;0,1,0))</f>
        <v/>
      </c>
      <c r="T23" s="35">
        <f>IF($A23="",0,IF(COUNTIF('סידור שבועי'!$E$13:$E$16,$A23)&gt;0,1,0))</f>
        <v/>
      </c>
      <c r="U23" s="35">
        <f>IF($A23="",0,IF(COUNTIF('סידור שבועי'!$F$13:$F$16,$A23)&gt;0,1,0))</f>
        <v/>
      </c>
      <c r="V23" s="35">
        <f>IF($A23="",0,IF(COUNTIF('סידור שבועי'!$G$13:$G$16,$A23)&gt;0,1,0))</f>
        <v/>
      </c>
      <c r="W23" s="35">
        <f>IF($A23="",0,IF(COUNTIF('סידור שבועי'!$H$13:$H$16,$A23)&gt;0,1,0))</f>
        <v/>
      </c>
      <c r="X23" s="35">
        <f>IF($A23="",0,IF(COUNTIF('סידור שבועי'!$I$13:$I$16,$A23)&gt;0,1,0))</f>
        <v/>
      </c>
      <c r="Y23" s="35">
        <f>IF($A23="",0,IF(COUNTIF('סידור שבועי'!$J$13:$J$16,$A23)&gt;0,1,0))</f>
        <v/>
      </c>
      <c r="Z23" s="35">
        <f>IF($A23="",0,IF(COUNTIF('סידור שבועי'!$D$20:$D$23,$A23)&gt;0,1,0))</f>
        <v/>
      </c>
      <c r="AA23" s="35">
        <f>IF($A23="",0,IF(COUNTIF('סידור שבועי'!$E$20:$E$23,$A23)&gt;0,1,0))</f>
        <v/>
      </c>
      <c r="AB23" s="35">
        <f>IF($A23="",0,IF(COUNTIF('סידור שבועי'!$F$20:$F$23,$A23)&gt;0,1,0))</f>
        <v/>
      </c>
      <c r="AC23" s="35">
        <f>IF($A23="",0,IF(COUNTIF('סידור שבועי'!$G$20:$G$23,$A23)&gt;0,1,0))</f>
        <v/>
      </c>
      <c r="AD23" s="35">
        <f>IF($A23="",0,IF(COUNTIF('סידור שבועי'!$H$20:$H$23,$A23)&gt;0,1,0))</f>
        <v/>
      </c>
      <c r="AE23" s="35">
        <f>IF($A23="",0,IF(COUNTIF('סידור שבועי'!$I$20:$I$23,$A23)&gt;0,1,0))</f>
        <v/>
      </c>
      <c r="AF23" s="35">
        <f>IF($A23="",0,IF(COUNTIF('סידור שבועי'!$J$20:$J$23,$A23)&gt;0,1,0))</f>
        <v/>
      </c>
    </row>
    <row r="24">
      <c r="A24" s="33">
        <f>IF('עובדים'!A24="","",'עובדים'!A24)</f>
        <v/>
      </c>
      <c r="B24" s="34">
        <f>IF($A24="","",COUNTIF('סידור שבועי'!$D$6:$J$9,$A24)+COUNTIF('סידור שבועי'!$D$13:$J$16,$A24)+COUNTIF('סידור שבועי'!$D$20:$J$23,$A24))</f>
        <v/>
      </c>
      <c r="C24" s="34">
        <f>IF($A24="","",COUNTIF('סידור שבועי'!$D$6:$J$9,$A24)*'סידור שבועי'!$C$6+COUNTIF('סידור שבועי'!$D$13:$J$16,$A24)*'סידור שבועי'!$C$13+COUNTIF('סידור שבועי'!$D$20:$J$23,$A24)*'סידור שבועי'!$C$20)</f>
        <v/>
      </c>
      <c r="D24" s="34">
        <f>IF($A24="","",COUNTIF('סידור שבועי'!$D$20:$J$23,$A24))</f>
        <v/>
      </c>
      <c r="E24" s="34">
        <f>IF($A24="","",COUNTIF('סידור שבועי'!$I$6:$J$9,$A24)+COUNTIF('סידור שבועי'!$I$13:$J$16,$A24)+COUNTIF('סידור שבועי'!$I$20:$J$23,$A24))</f>
        <v/>
      </c>
      <c r="F24" s="34">
        <f>IF($A24="","",IF('עובדים'!C24="","",'עובדים'!C24))</f>
        <v/>
      </c>
      <c r="G24" s="34">
        <f>IF(OR($A24="",F24=""),"",IF(B24&gt;F24,"כן","לא"))</f>
        <v/>
      </c>
      <c r="H24" s="34">
        <f>IF($A24="","",IF(AND('עובדים'!D24="כן",D24&gt;0),"כן","לא"))</f>
        <v/>
      </c>
      <c r="I24" s="34">
        <f>IF($A24="","",L24*S24+M24*T24+N24*U24+O24*V24+P24*W24+Q24*X24+R24*Y24+S24*Z24+T24*AA24+U24*AB24+V24*AC24+W24*AD24+X24*AE24+Y24*AF24+Z24*M24+AA24*N24+AB24*O24+AC24*P24+AD24*Q24+AE24*R24)</f>
        <v/>
      </c>
      <c r="J24" s="34">
        <f>IF($A24="","",IF(OR(G24="כן",H24="כן",I24&gt;0),"לבדוק","תקין"))</f>
        <v/>
      </c>
      <c r="L24" s="35">
        <f>IF($A24="",0,IF(COUNTIF('סידור שבועי'!$D$6:$D$9,$A24)&gt;0,1,0))</f>
        <v/>
      </c>
      <c r="M24" s="35">
        <f>IF($A24="",0,IF(COUNTIF('סידור שבועי'!$E$6:$E$9,$A24)&gt;0,1,0))</f>
        <v/>
      </c>
      <c r="N24" s="35">
        <f>IF($A24="",0,IF(COUNTIF('סידור שבועי'!$F$6:$F$9,$A24)&gt;0,1,0))</f>
        <v/>
      </c>
      <c r="O24" s="35">
        <f>IF($A24="",0,IF(COUNTIF('סידור שבועי'!$G$6:$G$9,$A24)&gt;0,1,0))</f>
        <v/>
      </c>
      <c r="P24" s="35">
        <f>IF($A24="",0,IF(COUNTIF('סידור שבועי'!$H$6:$H$9,$A24)&gt;0,1,0))</f>
        <v/>
      </c>
      <c r="Q24" s="35">
        <f>IF($A24="",0,IF(COUNTIF('סידור שבועי'!$I$6:$I$9,$A24)&gt;0,1,0))</f>
        <v/>
      </c>
      <c r="R24" s="35">
        <f>IF($A24="",0,IF(COUNTIF('סידור שבועי'!$J$6:$J$9,$A24)&gt;0,1,0))</f>
        <v/>
      </c>
      <c r="S24" s="35">
        <f>IF($A24="",0,IF(COUNTIF('סידור שבועי'!$D$13:$D$16,$A24)&gt;0,1,0))</f>
        <v/>
      </c>
      <c r="T24" s="35">
        <f>IF($A24="",0,IF(COUNTIF('סידור שבועי'!$E$13:$E$16,$A24)&gt;0,1,0))</f>
        <v/>
      </c>
      <c r="U24" s="35">
        <f>IF($A24="",0,IF(COUNTIF('סידור שבועי'!$F$13:$F$16,$A24)&gt;0,1,0))</f>
        <v/>
      </c>
      <c r="V24" s="35">
        <f>IF($A24="",0,IF(COUNTIF('סידור שבועי'!$G$13:$G$16,$A24)&gt;0,1,0))</f>
        <v/>
      </c>
      <c r="W24" s="35">
        <f>IF($A24="",0,IF(COUNTIF('סידור שבועי'!$H$13:$H$16,$A24)&gt;0,1,0))</f>
        <v/>
      </c>
      <c r="X24" s="35">
        <f>IF($A24="",0,IF(COUNTIF('סידור שבועי'!$I$13:$I$16,$A24)&gt;0,1,0))</f>
        <v/>
      </c>
      <c r="Y24" s="35">
        <f>IF($A24="",0,IF(COUNTIF('סידור שבועי'!$J$13:$J$16,$A24)&gt;0,1,0))</f>
        <v/>
      </c>
      <c r="Z24" s="35">
        <f>IF($A24="",0,IF(COUNTIF('סידור שבועי'!$D$20:$D$23,$A24)&gt;0,1,0))</f>
        <v/>
      </c>
      <c r="AA24" s="35">
        <f>IF($A24="",0,IF(COUNTIF('סידור שבועי'!$E$20:$E$23,$A24)&gt;0,1,0))</f>
        <v/>
      </c>
      <c r="AB24" s="35">
        <f>IF($A24="",0,IF(COUNTIF('סידור שבועי'!$F$20:$F$23,$A24)&gt;0,1,0))</f>
        <v/>
      </c>
      <c r="AC24" s="35">
        <f>IF($A24="",0,IF(COUNTIF('סידור שבועי'!$G$20:$G$23,$A24)&gt;0,1,0))</f>
        <v/>
      </c>
      <c r="AD24" s="35">
        <f>IF($A24="",0,IF(COUNTIF('סידור שבועי'!$H$20:$H$23,$A24)&gt;0,1,0))</f>
        <v/>
      </c>
      <c r="AE24" s="35">
        <f>IF($A24="",0,IF(COUNTIF('סידור שבועי'!$I$20:$I$23,$A24)&gt;0,1,0))</f>
        <v/>
      </c>
      <c r="AF24" s="35">
        <f>IF($A24="",0,IF(COUNTIF('סידור שבועי'!$J$20:$J$23,$A24)&gt;0,1,0))</f>
        <v/>
      </c>
    </row>
    <row r="25">
      <c r="A25" s="33">
        <f>IF('עובדים'!A25="","",'עובדים'!A25)</f>
        <v/>
      </c>
      <c r="B25" s="34">
        <f>IF($A25="","",COUNTIF('סידור שבועי'!$D$6:$J$9,$A25)+COUNTIF('סידור שבועי'!$D$13:$J$16,$A25)+COUNTIF('סידור שבועי'!$D$20:$J$23,$A25))</f>
        <v/>
      </c>
      <c r="C25" s="34">
        <f>IF($A25="","",COUNTIF('סידור שבועי'!$D$6:$J$9,$A25)*'סידור שבועי'!$C$6+COUNTIF('סידור שבועי'!$D$13:$J$16,$A25)*'סידור שבועי'!$C$13+COUNTIF('סידור שבועי'!$D$20:$J$23,$A25)*'סידור שבועי'!$C$20)</f>
        <v/>
      </c>
      <c r="D25" s="34">
        <f>IF($A25="","",COUNTIF('סידור שבועי'!$D$20:$J$23,$A25))</f>
        <v/>
      </c>
      <c r="E25" s="34">
        <f>IF($A25="","",COUNTIF('סידור שבועי'!$I$6:$J$9,$A25)+COUNTIF('סידור שבועי'!$I$13:$J$16,$A25)+COUNTIF('סידור שבועי'!$I$20:$J$23,$A25))</f>
        <v/>
      </c>
      <c r="F25" s="34">
        <f>IF($A25="","",IF('עובדים'!C25="","",'עובדים'!C25))</f>
        <v/>
      </c>
      <c r="G25" s="34">
        <f>IF(OR($A25="",F25=""),"",IF(B25&gt;F25,"כן","לא"))</f>
        <v/>
      </c>
      <c r="H25" s="34">
        <f>IF($A25="","",IF(AND('עובדים'!D25="כן",D25&gt;0),"כן","לא"))</f>
        <v/>
      </c>
      <c r="I25" s="34">
        <f>IF($A25="","",L25*S25+M25*T25+N25*U25+O25*V25+P25*W25+Q25*X25+R25*Y25+S25*Z25+T25*AA25+U25*AB25+V25*AC25+W25*AD25+X25*AE25+Y25*AF25+Z25*M25+AA25*N25+AB25*O25+AC25*P25+AD25*Q25+AE25*R25)</f>
        <v/>
      </c>
      <c r="J25" s="34">
        <f>IF($A25="","",IF(OR(G25="כן",H25="כן",I25&gt;0),"לבדוק","תקין"))</f>
        <v/>
      </c>
      <c r="L25" s="35">
        <f>IF($A25="",0,IF(COUNTIF('סידור שבועי'!$D$6:$D$9,$A25)&gt;0,1,0))</f>
        <v/>
      </c>
      <c r="M25" s="35">
        <f>IF($A25="",0,IF(COUNTIF('סידור שבועי'!$E$6:$E$9,$A25)&gt;0,1,0))</f>
        <v/>
      </c>
      <c r="N25" s="35">
        <f>IF($A25="",0,IF(COUNTIF('סידור שבועי'!$F$6:$F$9,$A25)&gt;0,1,0))</f>
        <v/>
      </c>
      <c r="O25" s="35">
        <f>IF($A25="",0,IF(COUNTIF('סידור שבועי'!$G$6:$G$9,$A25)&gt;0,1,0))</f>
        <v/>
      </c>
      <c r="P25" s="35">
        <f>IF($A25="",0,IF(COUNTIF('סידור שבועי'!$H$6:$H$9,$A25)&gt;0,1,0))</f>
        <v/>
      </c>
      <c r="Q25" s="35">
        <f>IF($A25="",0,IF(COUNTIF('סידור שבועי'!$I$6:$I$9,$A25)&gt;0,1,0))</f>
        <v/>
      </c>
      <c r="R25" s="35">
        <f>IF($A25="",0,IF(COUNTIF('סידור שבועי'!$J$6:$J$9,$A25)&gt;0,1,0))</f>
        <v/>
      </c>
      <c r="S25" s="35">
        <f>IF($A25="",0,IF(COUNTIF('סידור שבועי'!$D$13:$D$16,$A25)&gt;0,1,0))</f>
        <v/>
      </c>
      <c r="T25" s="35">
        <f>IF($A25="",0,IF(COUNTIF('סידור שבועי'!$E$13:$E$16,$A25)&gt;0,1,0))</f>
        <v/>
      </c>
      <c r="U25" s="35">
        <f>IF($A25="",0,IF(COUNTIF('סידור שבועי'!$F$13:$F$16,$A25)&gt;0,1,0))</f>
        <v/>
      </c>
      <c r="V25" s="35">
        <f>IF($A25="",0,IF(COUNTIF('סידור שבועי'!$G$13:$G$16,$A25)&gt;0,1,0))</f>
        <v/>
      </c>
      <c r="W25" s="35">
        <f>IF($A25="",0,IF(COUNTIF('סידור שבועי'!$H$13:$H$16,$A25)&gt;0,1,0))</f>
        <v/>
      </c>
      <c r="X25" s="35">
        <f>IF($A25="",0,IF(COUNTIF('סידור שבועי'!$I$13:$I$16,$A25)&gt;0,1,0))</f>
        <v/>
      </c>
      <c r="Y25" s="35">
        <f>IF($A25="",0,IF(COUNTIF('סידור שבועי'!$J$13:$J$16,$A25)&gt;0,1,0))</f>
        <v/>
      </c>
      <c r="Z25" s="35">
        <f>IF($A25="",0,IF(COUNTIF('סידור שבועי'!$D$20:$D$23,$A25)&gt;0,1,0))</f>
        <v/>
      </c>
      <c r="AA25" s="35">
        <f>IF($A25="",0,IF(COUNTIF('סידור שבועי'!$E$20:$E$23,$A25)&gt;0,1,0))</f>
        <v/>
      </c>
      <c r="AB25" s="35">
        <f>IF($A25="",0,IF(COUNTIF('סידור שבועי'!$F$20:$F$23,$A25)&gt;0,1,0))</f>
        <v/>
      </c>
      <c r="AC25" s="35">
        <f>IF($A25="",0,IF(COUNTIF('סידור שבועי'!$G$20:$G$23,$A25)&gt;0,1,0))</f>
        <v/>
      </c>
      <c r="AD25" s="35">
        <f>IF($A25="",0,IF(COUNTIF('סידור שבועי'!$H$20:$H$23,$A25)&gt;0,1,0))</f>
        <v/>
      </c>
      <c r="AE25" s="35">
        <f>IF($A25="",0,IF(COUNTIF('סידור שבועי'!$I$20:$I$23,$A25)&gt;0,1,0))</f>
        <v/>
      </c>
      <c r="AF25" s="35">
        <f>IF($A25="",0,IF(COUNTIF('סידור שבועי'!$J$20:$J$23,$A25)&gt;0,1,0))</f>
        <v/>
      </c>
    </row>
    <row r="26">
      <c r="A26" s="33">
        <f>IF('עובדים'!A26="","",'עובדים'!A26)</f>
        <v/>
      </c>
      <c r="B26" s="34">
        <f>IF($A26="","",COUNTIF('סידור שבועי'!$D$6:$J$9,$A26)+COUNTIF('סידור שבועי'!$D$13:$J$16,$A26)+COUNTIF('סידור שבועי'!$D$20:$J$23,$A26))</f>
        <v/>
      </c>
      <c r="C26" s="34">
        <f>IF($A26="","",COUNTIF('סידור שבועי'!$D$6:$J$9,$A26)*'סידור שבועי'!$C$6+COUNTIF('סידור שבועי'!$D$13:$J$16,$A26)*'סידור שבועי'!$C$13+COUNTIF('סידור שבועי'!$D$20:$J$23,$A26)*'סידור שבועי'!$C$20)</f>
        <v/>
      </c>
      <c r="D26" s="34">
        <f>IF($A26="","",COUNTIF('סידור שבועי'!$D$20:$J$23,$A26))</f>
        <v/>
      </c>
      <c r="E26" s="34">
        <f>IF($A26="","",COUNTIF('סידור שבועי'!$I$6:$J$9,$A26)+COUNTIF('סידור שבועי'!$I$13:$J$16,$A26)+COUNTIF('סידור שבועי'!$I$20:$J$23,$A26))</f>
        <v/>
      </c>
      <c r="F26" s="34">
        <f>IF($A26="","",IF('עובדים'!C26="","",'עובדים'!C26))</f>
        <v/>
      </c>
      <c r="G26" s="34">
        <f>IF(OR($A26="",F26=""),"",IF(B26&gt;F26,"כן","לא"))</f>
        <v/>
      </c>
      <c r="H26" s="34">
        <f>IF($A26="","",IF(AND('עובדים'!D26="כן",D26&gt;0),"כן","לא"))</f>
        <v/>
      </c>
      <c r="I26" s="34">
        <f>IF($A26="","",L26*S26+M26*T26+N26*U26+O26*V26+P26*W26+Q26*X26+R26*Y26+S26*Z26+T26*AA26+U26*AB26+V26*AC26+W26*AD26+X26*AE26+Y26*AF26+Z26*M26+AA26*N26+AB26*O26+AC26*P26+AD26*Q26+AE26*R26)</f>
        <v/>
      </c>
      <c r="J26" s="34">
        <f>IF($A26="","",IF(OR(G26="כן",H26="כן",I26&gt;0),"לבדוק","תקין"))</f>
        <v/>
      </c>
      <c r="L26" s="35">
        <f>IF($A26="",0,IF(COUNTIF('סידור שבועי'!$D$6:$D$9,$A26)&gt;0,1,0))</f>
        <v/>
      </c>
      <c r="M26" s="35">
        <f>IF($A26="",0,IF(COUNTIF('סידור שבועי'!$E$6:$E$9,$A26)&gt;0,1,0))</f>
        <v/>
      </c>
      <c r="N26" s="35">
        <f>IF($A26="",0,IF(COUNTIF('סידור שבועי'!$F$6:$F$9,$A26)&gt;0,1,0))</f>
        <v/>
      </c>
      <c r="O26" s="35">
        <f>IF($A26="",0,IF(COUNTIF('סידור שבועי'!$G$6:$G$9,$A26)&gt;0,1,0))</f>
        <v/>
      </c>
      <c r="P26" s="35">
        <f>IF($A26="",0,IF(COUNTIF('סידור שבועי'!$H$6:$H$9,$A26)&gt;0,1,0))</f>
        <v/>
      </c>
      <c r="Q26" s="35">
        <f>IF($A26="",0,IF(COUNTIF('סידור שבועי'!$I$6:$I$9,$A26)&gt;0,1,0))</f>
        <v/>
      </c>
      <c r="R26" s="35">
        <f>IF($A26="",0,IF(COUNTIF('סידור שבועי'!$J$6:$J$9,$A26)&gt;0,1,0))</f>
        <v/>
      </c>
      <c r="S26" s="35">
        <f>IF($A26="",0,IF(COUNTIF('סידור שבועי'!$D$13:$D$16,$A26)&gt;0,1,0))</f>
        <v/>
      </c>
      <c r="T26" s="35">
        <f>IF($A26="",0,IF(COUNTIF('סידור שבועי'!$E$13:$E$16,$A26)&gt;0,1,0))</f>
        <v/>
      </c>
      <c r="U26" s="35">
        <f>IF($A26="",0,IF(COUNTIF('סידור שבועי'!$F$13:$F$16,$A26)&gt;0,1,0))</f>
        <v/>
      </c>
      <c r="V26" s="35">
        <f>IF($A26="",0,IF(COUNTIF('סידור שבועי'!$G$13:$G$16,$A26)&gt;0,1,0))</f>
        <v/>
      </c>
      <c r="W26" s="35">
        <f>IF($A26="",0,IF(COUNTIF('סידור שבועי'!$H$13:$H$16,$A26)&gt;0,1,0))</f>
        <v/>
      </c>
      <c r="X26" s="35">
        <f>IF($A26="",0,IF(COUNTIF('סידור שבועי'!$I$13:$I$16,$A26)&gt;0,1,0))</f>
        <v/>
      </c>
      <c r="Y26" s="35">
        <f>IF($A26="",0,IF(COUNTIF('סידור שבועי'!$J$13:$J$16,$A26)&gt;0,1,0))</f>
        <v/>
      </c>
      <c r="Z26" s="35">
        <f>IF($A26="",0,IF(COUNTIF('סידור שבועי'!$D$20:$D$23,$A26)&gt;0,1,0))</f>
        <v/>
      </c>
      <c r="AA26" s="35">
        <f>IF($A26="",0,IF(COUNTIF('סידור שבועי'!$E$20:$E$23,$A26)&gt;0,1,0))</f>
        <v/>
      </c>
      <c r="AB26" s="35">
        <f>IF($A26="",0,IF(COUNTIF('סידור שבועי'!$F$20:$F$23,$A26)&gt;0,1,0))</f>
        <v/>
      </c>
      <c r="AC26" s="35">
        <f>IF($A26="",0,IF(COUNTIF('סידור שבועי'!$G$20:$G$23,$A26)&gt;0,1,0))</f>
        <v/>
      </c>
      <c r="AD26" s="35">
        <f>IF($A26="",0,IF(COUNTIF('סידור שבועי'!$H$20:$H$23,$A26)&gt;0,1,0))</f>
        <v/>
      </c>
      <c r="AE26" s="35">
        <f>IF($A26="",0,IF(COUNTIF('סידור שבועי'!$I$20:$I$23,$A26)&gt;0,1,0))</f>
        <v/>
      </c>
      <c r="AF26" s="35">
        <f>IF($A26="",0,IF(COUNTIF('סידור שבועי'!$J$20:$J$23,$A26)&gt;0,1,0))</f>
        <v/>
      </c>
    </row>
    <row r="27">
      <c r="A27" s="33">
        <f>IF('עובדים'!A27="","",'עובדים'!A27)</f>
        <v/>
      </c>
      <c r="B27" s="34">
        <f>IF($A27="","",COUNTIF('סידור שבועי'!$D$6:$J$9,$A27)+COUNTIF('סידור שבועי'!$D$13:$J$16,$A27)+COUNTIF('סידור שבועי'!$D$20:$J$23,$A27))</f>
        <v/>
      </c>
      <c r="C27" s="34">
        <f>IF($A27="","",COUNTIF('סידור שבועי'!$D$6:$J$9,$A27)*'סידור שבועי'!$C$6+COUNTIF('סידור שבועי'!$D$13:$J$16,$A27)*'סידור שבועי'!$C$13+COUNTIF('סידור שבועי'!$D$20:$J$23,$A27)*'סידור שבועי'!$C$20)</f>
        <v/>
      </c>
      <c r="D27" s="34">
        <f>IF($A27="","",COUNTIF('סידור שבועי'!$D$20:$J$23,$A27))</f>
        <v/>
      </c>
      <c r="E27" s="34">
        <f>IF($A27="","",COUNTIF('סידור שבועי'!$I$6:$J$9,$A27)+COUNTIF('סידור שבועי'!$I$13:$J$16,$A27)+COUNTIF('סידור שבועי'!$I$20:$J$23,$A27))</f>
        <v/>
      </c>
      <c r="F27" s="34">
        <f>IF($A27="","",IF('עובדים'!C27="","",'עובדים'!C27))</f>
        <v/>
      </c>
      <c r="G27" s="34">
        <f>IF(OR($A27="",F27=""),"",IF(B27&gt;F27,"כן","לא"))</f>
        <v/>
      </c>
      <c r="H27" s="34">
        <f>IF($A27="","",IF(AND('עובדים'!D27="כן",D27&gt;0),"כן","לא"))</f>
        <v/>
      </c>
      <c r="I27" s="34">
        <f>IF($A27="","",L27*S27+M27*T27+N27*U27+O27*V27+P27*W27+Q27*X27+R27*Y27+S27*Z27+T27*AA27+U27*AB27+V27*AC27+W27*AD27+X27*AE27+Y27*AF27+Z27*M27+AA27*N27+AB27*O27+AC27*P27+AD27*Q27+AE27*R27)</f>
        <v/>
      </c>
      <c r="J27" s="34">
        <f>IF($A27="","",IF(OR(G27="כן",H27="כן",I27&gt;0),"לבדוק","תקין"))</f>
        <v/>
      </c>
      <c r="L27" s="35">
        <f>IF($A27="",0,IF(COUNTIF('סידור שבועי'!$D$6:$D$9,$A27)&gt;0,1,0))</f>
        <v/>
      </c>
      <c r="M27" s="35">
        <f>IF($A27="",0,IF(COUNTIF('סידור שבועי'!$E$6:$E$9,$A27)&gt;0,1,0))</f>
        <v/>
      </c>
      <c r="N27" s="35">
        <f>IF($A27="",0,IF(COUNTIF('סידור שבועי'!$F$6:$F$9,$A27)&gt;0,1,0))</f>
        <v/>
      </c>
      <c r="O27" s="35">
        <f>IF($A27="",0,IF(COUNTIF('סידור שבועי'!$G$6:$G$9,$A27)&gt;0,1,0))</f>
        <v/>
      </c>
      <c r="P27" s="35">
        <f>IF($A27="",0,IF(COUNTIF('סידור שבועי'!$H$6:$H$9,$A27)&gt;0,1,0))</f>
        <v/>
      </c>
      <c r="Q27" s="35">
        <f>IF($A27="",0,IF(COUNTIF('סידור שבועי'!$I$6:$I$9,$A27)&gt;0,1,0))</f>
        <v/>
      </c>
      <c r="R27" s="35">
        <f>IF($A27="",0,IF(COUNTIF('סידור שבועי'!$J$6:$J$9,$A27)&gt;0,1,0))</f>
        <v/>
      </c>
      <c r="S27" s="35">
        <f>IF($A27="",0,IF(COUNTIF('סידור שבועי'!$D$13:$D$16,$A27)&gt;0,1,0))</f>
        <v/>
      </c>
      <c r="T27" s="35">
        <f>IF($A27="",0,IF(COUNTIF('סידור שבועי'!$E$13:$E$16,$A27)&gt;0,1,0))</f>
        <v/>
      </c>
      <c r="U27" s="35">
        <f>IF($A27="",0,IF(COUNTIF('סידור שבועי'!$F$13:$F$16,$A27)&gt;0,1,0))</f>
        <v/>
      </c>
      <c r="V27" s="35">
        <f>IF($A27="",0,IF(COUNTIF('סידור שבועי'!$G$13:$G$16,$A27)&gt;0,1,0))</f>
        <v/>
      </c>
      <c r="W27" s="35">
        <f>IF($A27="",0,IF(COUNTIF('סידור שבועי'!$H$13:$H$16,$A27)&gt;0,1,0))</f>
        <v/>
      </c>
      <c r="X27" s="35">
        <f>IF($A27="",0,IF(COUNTIF('סידור שבועי'!$I$13:$I$16,$A27)&gt;0,1,0))</f>
        <v/>
      </c>
      <c r="Y27" s="35">
        <f>IF($A27="",0,IF(COUNTIF('סידור שבועי'!$J$13:$J$16,$A27)&gt;0,1,0))</f>
        <v/>
      </c>
      <c r="Z27" s="35">
        <f>IF($A27="",0,IF(COUNTIF('סידור שבועי'!$D$20:$D$23,$A27)&gt;0,1,0))</f>
        <v/>
      </c>
      <c r="AA27" s="35">
        <f>IF($A27="",0,IF(COUNTIF('סידור שבועי'!$E$20:$E$23,$A27)&gt;0,1,0))</f>
        <v/>
      </c>
      <c r="AB27" s="35">
        <f>IF($A27="",0,IF(COUNTIF('סידור שבועי'!$F$20:$F$23,$A27)&gt;0,1,0))</f>
        <v/>
      </c>
      <c r="AC27" s="35">
        <f>IF($A27="",0,IF(COUNTIF('סידור שבועי'!$G$20:$G$23,$A27)&gt;0,1,0))</f>
        <v/>
      </c>
      <c r="AD27" s="35">
        <f>IF($A27="",0,IF(COUNTIF('סידור שבועי'!$H$20:$H$23,$A27)&gt;0,1,0))</f>
        <v/>
      </c>
      <c r="AE27" s="35">
        <f>IF($A27="",0,IF(COUNTIF('סידור שבועי'!$I$20:$I$23,$A27)&gt;0,1,0))</f>
        <v/>
      </c>
      <c r="AF27" s="35">
        <f>IF($A27="",0,IF(COUNTIF('סידור שבועי'!$J$20:$J$23,$A27)&gt;0,1,0))</f>
        <v/>
      </c>
    </row>
    <row r="28">
      <c r="A28" s="33">
        <f>IF('עובדים'!A28="","",'עובדים'!A28)</f>
        <v/>
      </c>
      <c r="B28" s="34">
        <f>IF($A28="","",COUNTIF('סידור שבועי'!$D$6:$J$9,$A28)+COUNTIF('סידור שבועי'!$D$13:$J$16,$A28)+COUNTIF('סידור שבועי'!$D$20:$J$23,$A28))</f>
        <v/>
      </c>
      <c r="C28" s="34">
        <f>IF($A28="","",COUNTIF('סידור שבועי'!$D$6:$J$9,$A28)*'סידור שבועי'!$C$6+COUNTIF('סידור שבועי'!$D$13:$J$16,$A28)*'סידור שבועי'!$C$13+COUNTIF('סידור שבועי'!$D$20:$J$23,$A28)*'סידור שבועי'!$C$20)</f>
        <v/>
      </c>
      <c r="D28" s="34">
        <f>IF($A28="","",COUNTIF('סידור שבועי'!$D$20:$J$23,$A28))</f>
        <v/>
      </c>
      <c r="E28" s="34">
        <f>IF($A28="","",COUNTIF('סידור שבועי'!$I$6:$J$9,$A28)+COUNTIF('סידור שבועי'!$I$13:$J$16,$A28)+COUNTIF('סידור שבועי'!$I$20:$J$23,$A28))</f>
        <v/>
      </c>
      <c r="F28" s="34">
        <f>IF($A28="","",IF('עובדים'!C28="","",'עובדים'!C28))</f>
        <v/>
      </c>
      <c r="G28" s="34">
        <f>IF(OR($A28="",F28=""),"",IF(B28&gt;F28,"כן","לא"))</f>
        <v/>
      </c>
      <c r="H28" s="34">
        <f>IF($A28="","",IF(AND('עובדים'!D28="כן",D28&gt;0),"כן","לא"))</f>
        <v/>
      </c>
      <c r="I28" s="34">
        <f>IF($A28="","",L28*S28+M28*T28+N28*U28+O28*V28+P28*W28+Q28*X28+R28*Y28+S28*Z28+T28*AA28+U28*AB28+V28*AC28+W28*AD28+X28*AE28+Y28*AF28+Z28*M28+AA28*N28+AB28*O28+AC28*P28+AD28*Q28+AE28*R28)</f>
        <v/>
      </c>
      <c r="J28" s="34">
        <f>IF($A28="","",IF(OR(G28="כן",H28="כן",I28&gt;0),"לבדוק","תקין"))</f>
        <v/>
      </c>
      <c r="L28" s="35">
        <f>IF($A28="",0,IF(COUNTIF('סידור שבועי'!$D$6:$D$9,$A28)&gt;0,1,0))</f>
        <v/>
      </c>
      <c r="M28" s="35">
        <f>IF($A28="",0,IF(COUNTIF('סידור שבועי'!$E$6:$E$9,$A28)&gt;0,1,0))</f>
        <v/>
      </c>
      <c r="N28" s="35">
        <f>IF($A28="",0,IF(COUNTIF('סידור שבועי'!$F$6:$F$9,$A28)&gt;0,1,0))</f>
        <v/>
      </c>
      <c r="O28" s="35">
        <f>IF($A28="",0,IF(COUNTIF('סידור שבועי'!$G$6:$G$9,$A28)&gt;0,1,0))</f>
        <v/>
      </c>
      <c r="P28" s="35">
        <f>IF($A28="",0,IF(COUNTIF('סידור שבועי'!$H$6:$H$9,$A28)&gt;0,1,0))</f>
        <v/>
      </c>
      <c r="Q28" s="35">
        <f>IF($A28="",0,IF(COUNTIF('סידור שבועי'!$I$6:$I$9,$A28)&gt;0,1,0))</f>
        <v/>
      </c>
      <c r="R28" s="35">
        <f>IF($A28="",0,IF(COUNTIF('סידור שבועי'!$J$6:$J$9,$A28)&gt;0,1,0))</f>
        <v/>
      </c>
      <c r="S28" s="35">
        <f>IF($A28="",0,IF(COUNTIF('סידור שבועי'!$D$13:$D$16,$A28)&gt;0,1,0))</f>
        <v/>
      </c>
      <c r="T28" s="35">
        <f>IF($A28="",0,IF(COUNTIF('סידור שבועי'!$E$13:$E$16,$A28)&gt;0,1,0))</f>
        <v/>
      </c>
      <c r="U28" s="35">
        <f>IF($A28="",0,IF(COUNTIF('סידור שבועי'!$F$13:$F$16,$A28)&gt;0,1,0))</f>
        <v/>
      </c>
      <c r="V28" s="35">
        <f>IF($A28="",0,IF(COUNTIF('סידור שבועי'!$G$13:$G$16,$A28)&gt;0,1,0))</f>
        <v/>
      </c>
      <c r="W28" s="35">
        <f>IF($A28="",0,IF(COUNTIF('סידור שבועי'!$H$13:$H$16,$A28)&gt;0,1,0))</f>
        <v/>
      </c>
      <c r="X28" s="35">
        <f>IF($A28="",0,IF(COUNTIF('סידור שבועי'!$I$13:$I$16,$A28)&gt;0,1,0))</f>
        <v/>
      </c>
      <c r="Y28" s="35">
        <f>IF($A28="",0,IF(COUNTIF('סידור שבועי'!$J$13:$J$16,$A28)&gt;0,1,0))</f>
        <v/>
      </c>
      <c r="Z28" s="35">
        <f>IF($A28="",0,IF(COUNTIF('סידור שבועי'!$D$20:$D$23,$A28)&gt;0,1,0))</f>
        <v/>
      </c>
      <c r="AA28" s="35">
        <f>IF($A28="",0,IF(COUNTIF('סידור שבועי'!$E$20:$E$23,$A28)&gt;0,1,0))</f>
        <v/>
      </c>
      <c r="AB28" s="35">
        <f>IF($A28="",0,IF(COUNTIF('סידור שבועי'!$F$20:$F$23,$A28)&gt;0,1,0))</f>
        <v/>
      </c>
      <c r="AC28" s="35">
        <f>IF($A28="",0,IF(COUNTIF('סידור שבועי'!$G$20:$G$23,$A28)&gt;0,1,0))</f>
        <v/>
      </c>
      <c r="AD28" s="35">
        <f>IF($A28="",0,IF(COUNTIF('סידור שבועי'!$H$20:$H$23,$A28)&gt;0,1,0))</f>
        <v/>
      </c>
      <c r="AE28" s="35">
        <f>IF($A28="",0,IF(COUNTIF('סידור שבועי'!$I$20:$I$23,$A28)&gt;0,1,0))</f>
        <v/>
      </c>
      <c r="AF28" s="35">
        <f>IF($A28="",0,IF(COUNTIF('סידור שבועי'!$J$20:$J$23,$A28)&gt;0,1,0))</f>
        <v/>
      </c>
    </row>
    <row r="29">
      <c r="A29" s="33">
        <f>IF('עובדים'!A29="","",'עובדים'!A29)</f>
        <v/>
      </c>
      <c r="B29" s="34">
        <f>IF($A29="","",COUNTIF('סידור שבועי'!$D$6:$J$9,$A29)+COUNTIF('סידור שבועי'!$D$13:$J$16,$A29)+COUNTIF('סידור שבועי'!$D$20:$J$23,$A29))</f>
        <v/>
      </c>
      <c r="C29" s="34">
        <f>IF($A29="","",COUNTIF('סידור שבועי'!$D$6:$J$9,$A29)*'סידור שבועי'!$C$6+COUNTIF('סידור שבועי'!$D$13:$J$16,$A29)*'סידור שבועי'!$C$13+COUNTIF('סידור שבועי'!$D$20:$J$23,$A29)*'סידור שבועי'!$C$20)</f>
        <v/>
      </c>
      <c r="D29" s="34">
        <f>IF($A29="","",COUNTIF('סידור שבועי'!$D$20:$J$23,$A29))</f>
        <v/>
      </c>
      <c r="E29" s="34">
        <f>IF($A29="","",COUNTIF('סידור שבועי'!$I$6:$J$9,$A29)+COUNTIF('סידור שבועי'!$I$13:$J$16,$A29)+COUNTIF('סידור שבועי'!$I$20:$J$23,$A29))</f>
        <v/>
      </c>
      <c r="F29" s="34">
        <f>IF($A29="","",IF('עובדים'!C29="","",'עובדים'!C29))</f>
        <v/>
      </c>
      <c r="G29" s="34">
        <f>IF(OR($A29="",F29=""),"",IF(B29&gt;F29,"כן","לא"))</f>
        <v/>
      </c>
      <c r="H29" s="34">
        <f>IF($A29="","",IF(AND('עובדים'!D29="כן",D29&gt;0),"כן","לא"))</f>
        <v/>
      </c>
      <c r="I29" s="34">
        <f>IF($A29="","",L29*S29+M29*T29+N29*U29+O29*V29+P29*W29+Q29*X29+R29*Y29+S29*Z29+T29*AA29+U29*AB29+V29*AC29+W29*AD29+X29*AE29+Y29*AF29+Z29*M29+AA29*N29+AB29*O29+AC29*P29+AD29*Q29+AE29*R29)</f>
        <v/>
      </c>
      <c r="J29" s="34">
        <f>IF($A29="","",IF(OR(G29="כן",H29="כן",I29&gt;0),"לבדוק","תקין"))</f>
        <v/>
      </c>
      <c r="L29" s="35">
        <f>IF($A29="",0,IF(COUNTIF('סידור שבועי'!$D$6:$D$9,$A29)&gt;0,1,0))</f>
        <v/>
      </c>
      <c r="M29" s="35">
        <f>IF($A29="",0,IF(COUNTIF('סידור שבועי'!$E$6:$E$9,$A29)&gt;0,1,0))</f>
        <v/>
      </c>
      <c r="N29" s="35">
        <f>IF($A29="",0,IF(COUNTIF('סידור שבועי'!$F$6:$F$9,$A29)&gt;0,1,0))</f>
        <v/>
      </c>
      <c r="O29" s="35">
        <f>IF($A29="",0,IF(COUNTIF('סידור שבועי'!$G$6:$G$9,$A29)&gt;0,1,0))</f>
        <v/>
      </c>
      <c r="P29" s="35">
        <f>IF($A29="",0,IF(COUNTIF('סידור שבועי'!$H$6:$H$9,$A29)&gt;0,1,0))</f>
        <v/>
      </c>
      <c r="Q29" s="35">
        <f>IF($A29="",0,IF(COUNTIF('סידור שבועי'!$I$6:$I$9,$A29)&gt;0,1,0))</f>
        <v/>
      </c>
      <c r="R29" s="35">
        <f>IF($A29="",0,IF(COUNTIF('סידור שבועי'!$J$6:$J$9,$A29)&gt;0,1,0))</f>
        <v/>
      </c>
      <c r="S29" s="35">
        <f>IF($A29="",0,IF(COUNTIF('סידור שבועי'!$D$13:$D$16,$A29)&gt;0,1,0))</f>
        <v/>
      </c>
      <c r="T29" s="35">
        <f>IF($A29="",0,IF(COUNTIF('סידור שבועי'!$E$13:$E$16,$A29)&gt;0,1,0))</f>
        <v/>
      </c>
      <c r="U29" s="35">
        <f>IF($A29="",0,IF(COUNTIF('סידור שבועי'!$F$13:$F$16,$A29)&gt;0,1,0))</f>
        <v/>
      </c>
      <c r="V29" s="35">
        <f>IF($A29="",0,IF(COUNTIF('סידור שבועי'!$G$13:$G$16,$A29)&gt;0,1,0))</f>
        <v/>
      </c>
      <c r="W29" s="35">
        <f>IF($A29="",0,IF(COUNTIF('סידור שבועי'!$H$13:$H$16,$A29)&gt;0,1,0))</f>
        <v/>
      </c>
      <c r="X29" s="35">
        <f>IF($A29="",0,IF(COUNTIF('סידור שבועי'!$I$13:$I$16,$A29)&gt;0,1,0))</f>
        <v/>
      </c>
      <c r="Y29" s="35">
        <f>IF($A29="",0,IF(COUNTIF('סידור שבועי'!$J$13:$J$16,$A29)&gt;0,1,0))</f>
        <v/>
      </c>
      <c r="Z29" s="35">
        <f>IF($A29="",0,IF(COUNTIF('סידור שבועי'!$D$20:$D$23,$A29)&gt;0,1,0))</f>
        <v/>
      </c>
      <c r="AA29" s="35">
        <f>IF($A29="",0,IF(COUNTIF('סידור שבועי'!$E$20:$E$23,$A29)&gt;0,1,0))</f>
        <v/>
      </c>
      <c r="AB29" s="35">
        <f>IF($A29="",0,IF(COUNTIF('סידור שבועי'!$F$20:$F$23,$A29)&gt;0,1,0))</f>
        <v/>
      </c>
      <c r="AC29" s="35">
        <f>IF($A29="",0,IF(COUNTIF('סידור שבועי'!$G$20:$G$23,$A29)&gt;0,1,0))</f>
        <v/>
      </c>
      <c r="AD29" s="35">
        <f>IF($A29="",0,IF(COUNTIF('סידור שבועי'!$H$20:$H$23,$A29)&gt;0,1,0))</f>
        <v/>
      </c>
      <c r="AE29" s="35">
        <f>IF($A29="",0,IF(COUNTIF('סידור שבועי'!$I$20:$I$23,$A29)&gt;0,1,0))</f>
        <v/>
      </c>
      <c r="AF29" s="35">
        <f>IF($A29="",0,IF(COUNTIF('סידור שבועי'!$J$20:$J$23,$A29)&gt;0,1,0))</f>
        <v/>
      </c>
    </row>
    <row r="30">
      <c r="A30" s="33">
        <f>IF('עובדים'!A30="","",'עובדים'!A30)</f>
        <v/>
      </c>
      <c r="B30" s="34">
        <f>IF($A30="","",COUNTIF('סידור שבועי'!$D$6:$J$9,$A30)+COUNTIF('סידור שבועי'!$D$13:$J$16,$A30)+COUNTIF('סידור שבועי'!$D$20:$J$23,$A30))</f>
        <v/>
      </c>
      <c r="C30" s="34">
        <f>IF($A30="","",COUNTIF('סידור שבועי'!$D$6:$J$9,$A30)*'סידור שבועי'!$C$6+COUNTIF('סידור שבועי'!$D$13:$J$16,$A30)*'סידור שבועי'!$C$13+COUNTIF('סידור שבועי'!$D$20:$J$23,$A30)*'סידור שבועי'!$C$20)</f>
        <v/>
      </c>
      <c r="D30" s="34">
        <f>IF($A30="","",COUNTIF('סידור שבועי'!$D$20:$J$23,$A30))</f>
        <v/>
      </c>
      <c r="E30" s="34">
        <f>IF($A30="","",COUNTIF('סידור שבועי'!$I$6:$J$9,$A30)+COUNTIF('סידור שבועי'!$I$13:$J$16,$A30)+COUNTIF('סידור שבועי'!$I$20:$J$23,$A30))</f>
        <v/>
      </c>
      <c r="F30" s="34">
        <f>IF($A30="","",IF('עובדים'!C30="","",'עובדים'!C30))</f>
        <v/>
      </c>
      <c r="G30" s="34">
        <f>IF(OR($A30="",F30=""),"",IF(B30&gt;F30,"כן","לא"))</f>
        <v/>
      </c>
      <c r="H30" s="34">
        <f>IF($A30="","",IF(AND('עובדים'!D30="כן",D30&gt;0),"כן","לא"))</f>
        <v/>
      </c>
      <c r="I30" s="34">
        <f>IF($A30="","",L30*S30+M30*T30+N30*U30+O30*V30+P30*W30+Q30*X30+R30*Y30+S30*Z30+T30*AA30+U30*AB30+V30*AC30+W30*AD30+X30*AE30+Y30*AF30+Z30*M30+AA30*N30+AB30*O30+AC30*P30+AD30*Q30+AE30*R30)</f>
        <v/>
      </c>
      <c r="J30" s="34">
        <f>IF($A30="","",IF(OR(G30="כן",H30="כן",I30&gt;0),"לבדוק","תקין"))</f>
        <v/>
      </c>
      <c r="L30" s="35">
        <f>IF($A30="",0,IF(COUNTIF('סידור שבועי'!$D$6:$D$9,$A30)&gt;0,1,0))</f>
        <v/>
      </c>
      <c r="M30" s="35">
        <f>IF($A30="",0,IF(COUNTIF('סידור שבועי'!$E$6:$E$9,$A30)&gt;0,1,0))</f>
        <v/>
      </c>
      <c r="N30" s="35">
        <f>IF($A30="",0,IF(COUNTIF('סידור שבועי'!$F$6:$F$9,$A30)&gt;0,1,0))</f>
        <v/>
      </c>
      <c r="O30" s="35">
        <f>IF($A30="",0,IF(COUNTIF('סידור שבועי'!$G$6:$G$9,$A30)&gt;0,1,0))</f>
        <v/>
      </c>
      <c r="P30" s="35">
        <f>IF($A30="",0,IF(COUNTIF('סידור שבועי'!$H$6:$H$9,$A30)&gt;0,1,0))</f>
        <v/>
      </c>
      <c r="Q30" s="35">
        <f>IF($A30="",0,IF(COUNTIF('סידור שבועי'!$I$6:$I$9,$A30)&gt;0,1,0))</f>
        <v/>
      </c>
      <c r="R30" s="35">
        <f>IF($A30="",0,IF(COUNTIF('סידור שבועי'!$J$6:$J$9,$A30)&gt;0,1,0))</f>
        <v/>
      </c>
      <c r="S30" s="35">
        <f>IF($A30="",0,IF(COUNTIF('סידור שבועי'!$D$13:$D$16,$A30)&gt;0,1,0))</f>
        <v/>
      </c>
      <c r="T30" s="35">
        <f>IF($A30="",0,IF(COUNTIF('סידור שבועי'!$E$13:$E$16,$A30)&gt;0,1,0))</f>
        <v/>
      </c>
      <c r="U30" s="35">
        <f>IF($A30="",0,IF(COUNTIF('סידור שבועי'!$F$13:$F$16,$A30)&gt;0,1,0))</f>
        <v/>
      </c>
      <c r="V30" s="35">
        <f>IF($A30="",0,IF(COUNTIF('סידור שבועי'!$G$13:$G$16,$A30)&gt;0,1,0))</f>
        <v/>
      </c>
      <c r="W30" s="35">
        <f>IF($A30="",0,IF(COUNTIF('סידור שבועי'!$H$13:$H$16,$A30)&gt;0,1,0))</f>
        <v/>
      </c>
      <c r="X30" s="35">
        <f>IF($A30="",0,IF(COUNTIF('סידור שבועי'!$I$13:$I$16,$A30)&gt;0,1,0))</f>
        <v/>
      </c>
      <c r="Y30" s="35">
        <f>IF($A30="",0,IF(COUNTIF('סידור שבועי'!$J$13:$J$16,$A30)&gt;0,1,0))</f>
        <v/>
      </c>
      <c r="Z30" s="35">
        <f>IF($A30="",0,IF(COUNTIF('סידור שבועי'!$D$20:$D$23,$A30)&gt;0,1,0))</f>
        <v/>
      </c>
      <c r="AA30" s="35">
        <f>IF($A30="",0,IF(COUNTIF('סידור שבועי'!$E$20:$E$23,$A30)&gt;0,1,0))</f>
        <v/>
      </c>
      <c r="AB30" s="35">
        <f>IF($A30="",0,IF(COUNTIF('סידור שבועי'!$F$20:$F$23,$A30)&gt;0,1,0))</f>
        <v/>
      </c>
      <c r="AC30" s="35">
        <f>IF($A30="",0,IF(COUNTIF('סידור שבועי'!$G$20:$G$23,$A30)&gt;0,1,0))</f>
        <v/>
      </c>
      <c r="AD30" s="35">
        <f>IF($A30="",0,IF(COUNTIF('סידור שבועי'!$H$20:$H$23,$A30)&gt;0,1,0))</f>
        <v/>
      </c>
      <c r="AE30" s="35">
        <f>IF($A30="",0,IF(COUNTIF('סידור שבועי'!$I$20:$I$23,$A30)&gt;0,1,0))</f>
        <v/>
      </c>
      <c r="AF30" s="35">
        <f>IF($A30="",0,IF(COUNTIF('סידור שבועי'!$J$20:$J$23,$A30)&gt;0,1,0))</f>
        <v/>
      </c>
    </row>
    <row r="31">
      <c r="A31" s="33">
        <f>IF('עובדים'!A31="","",'עובדים'!A31)</f>
        <v/>
      </c>
      <c r="B31" s="34">
        <f>IF($A31="","",COUNTIF('סידור שבועי'!$D$6:$J$9,$A31)+COUNTIF('סידור שבועי'!$D$13:$J$16,$A31)+COUNTIF('סידור שבועי'!$D$20:$J$23,$A31))</f>
        <v/>
      </c>
      <c r="C31" s="34">
        <f>IF($A31="","",COUNTIF('סידור שבועי'!$D$6:$J$9,$A31)*'סידור שבועי'!$C$6+COUNTIF('סידור שבועי'!$D$13:$J$16,$A31)*'סידור שבועי'!$C$13+COUNTIF('סידור שבועי'!$D$20:$J$23,$A31)*'סידור שבועי'!$C$20)</f>
        <v/>
      </c>
      <c r="D31" s="34">
        <f>IF($A31="","",COUNTIF('סידור שבועי'!$D$20:$J$23,$A31))</f>
        <v/>
      </c>
      <c r="E31" s="34">
        <f>IF($A31="","",COUNTIF('סידור שבועי'!$I$6:$J$9,$A31)+COUNTIF('סידור שבועי'!$I$13:$J$16,$A31)+COUNTIF('סידור שבועי'!$I$20:$J$23,$A31))</f>
        <v/>
      </c>
      <c r="F31" s="34">
        <f>IF($A31="","",IF('עובדים'!C31="","",'עובדים'!C31))</f>
        <v/>
      </c>
      <c r="G31" s="34">
        <f>IF(OR($A31="",F31=""),"",IF(B31&gt;F31,"כן","לא"))</f>
        <v/>
      </c>
      <c r="H31" s="34">
        <f>IF($A31="","",IF(AND('עובדים'!D31="כן",D31&gt;0),"כן","לא"))</f>
        <v/>
      </c>
      <c r="I31" s="34">
        <f>IF($A31="","",L31*S31+M31*T31+N31*U31+O31*V31+P31*W31+Q31*X31+R31*Y31+S31*Z31+T31*AA31+U31*AB31+V31*AC31+W31*AD31+X31*AE31+Y31*AF31+Z31*M31+AA31*N31+AB31*O31+AC31*P31+AD31*Q31+AE31*R31)</f>
        <v/>
      </c>
      <c r="J31" s="34">
        <f>IF($A31="","",IF(OR(G31="כן",H31="כן",I31&gt;0),"לבדוק","תקין"))</f>
        <v/>
      </c>
      <c r="L31" s="35">
        <f>IF($A31="",0,IF(COUNTIF('סידור שבועי'!$D$6:$D$9,$A31)&gt;0,1,0))</f>
        <v/>
      </c>
      <c r="M31" s="35">
        <f>IF($A31="",0,IF(COUNTIF('סידור שבועי'!$E$6:$E$9,$A31)&gt;0,1,0))</f>
        <v/>
      </c>
      <c r="N31" s="35">
        <f>IF($A31="",0,IF(COUNTIF('סידור שבועי'!$F$6:$F$9,$A31)&gt;0,1,0))</f>
        <v/>
      </c>
      <c r="O31" s="35">
        <f>IF($A31="",0,IF(COUNTIF('סידור שבועי'!$G$6:$G$9,$A31)&gt;0,1,0))</f>
        <v/>
      </c>
      <c r="P31" s="35">
        <f>IF($A31="",0,IF(COUNTIF('סידור שבועי'!$H$6:$H$9,$A31)&gt;0,1,0))</f>
        <v/>
      </c>
      <c r="Q31" s="35">
        <f>IF($A31="",0,IF(COUNTIF('סידור שבועי'!$I$6:$I$9,$A31)&gt;0,1,0))</f>
        <v/>
      </c>
      <c r="R31" s="35">
        <f>IF($A31="",0,IF(COUNTIF('סידור שבועי'!$J$6:$J$9,$A31)&gt;0,1,0))</f>
        <v/>
      </c>
      <c r="S31" s="35">
        <f>IF($A31="",0,IF(COUNTIF('סידור שבועי'!$D$13:$D$16,$A31)&gt;0,1,0))</f>
        <v/>
      </c>
      <c r="T31" s="35">
        <f>IF($A31="",0,IF(COUNTIF('סידור שבועי'!$E$13:$E$16,$A31)&gt;0,1,0))</f>
        <v/>
      </c>
      <c r="U31" s="35">
        <f>IF($A31="",0,IF(COUNTIF('סידור שבועי'!$F$13:$F$16,$A31)&gt;0,1,0))</f>
        <v/>
      </c>
      <c r="V31" s="35">
        <f>IF($A31="",0,IF(COUNTIF('סידור שבועי'!$G$13:$G$16,$A31)&gt;0,1,0))</f>
        <v/>
      </c>
      <c r="W31" s="35">
        <f>IF($A31="",0,IF(COUNTIF('סידור שבועי'!$H$13:$H$16,$A31)&gt;0,1,0))</f>
        <v/>
      </c>
      <c r="X31" s="35">
        <f>IF($A31="",0,IF(COUNTIF('סידור שבועי'!$I$13:$I$16,$A31)&gt;0,1,0))</f>
        <v/>
      </c>
      <c r="Y31" s="35">
        <f>IF($A31="",0,IF(COUNTIF('סידור שבועי'!$J$13:$J$16,$A31)&gt;0,1,0))</f>
        <v/>
      </c>
      <c r="Z31" s="35">
        <f>IF($A31="",0,IF(COUNTIF('סידור שבועי'!$D$20:$D$23,$A31)&gt;0,1,0))</f>
        <v/>
      </c>
      <c r="AA31" s="35">
        <f>IF($A31="",0,IF(COUNTIF('סידור שבועי'!$E$20:$E$23,$A31)&gt;0,1,0))</f>
        <v/>
      </c>
      <c r="AB31" s="35">
        <f>IF($A31="",0,IF(COUNTIF('סידור שבועי'!$F$20:$F$23,$A31)&gt;0,1,0))</f>
        <v/>
      </c>
      <c r="AC31" s="35">
        <f>IF($A31="",0,IF(COUNTIF('סידור שבועי'!$G$20:$G$23,$A31)&gt;0,1,0))</f>
        <v/>
      </c>
      <c r="AD31" s="35">
        <f>IF($A31="",0,IF(COUNTIF('סידור שבועי'!$H$20:$H$23,$A31)&gt;0,1,0))</f>
        <v/>
      </c>
      <c r="AE31" s="35">
        <f>IF($A31="",0,IF(COUNTIF('סידור שבועי'!$I$20:$I$23,$A31)&gt;0,1,0))</f>
        <v/>
      </c>
      <c r="AF31" s="35">
        <f>IF($A31="",0,IF(COUNTIF('סידור שבועי'!$J$20:$J$23,$A31)&gt;0,1,0))</f>
        <v/>
      </c>
    </row>
    <row r="32">
      <c r="A32" s="33">
        <f>IF('עובדים'!A32="","",'עובדים'!A32)</f>
        <v/>
      </c>
      <c r="B32" s="34">
        <f>IF($A32="","",COUNTIF('סידור שבועי'!$D$6:$J$9,$A32)+COUNTIF('סידור שבועי'!$D$13:$J$16,$A32)+COUNTIF('סידור שבועי'!$D$20:$J$23,$A32))</f>
        <v/>
      </c>
      <c r="C32" s="34">
        <f>IF($A32="","",COUNTIF('סידור שבועי'!$D$6:$J$9,$A32)*'סידור שבועי'!$C$6+COUNTIF('סידור שבועי'!$D$13:$J$16,$A32)*'סידור שבועי'!$C$13+COUNTIF('סידור שבועי'!$D$20:$J$23,$A32)*'סידור שבועי'!$C$20)</f>
        <v/>
      </c>
      <c r="D32" s="34">
        <f>IF($A32="","",COUNTIF('סידור שבועי'!$D$20:$J$23,$A32))</f>
        <v/>
      </c>
      <c r="E32" s="34">
        <f>IF($A32="","",COUNTIF('סידור שבועי'!$I$6:$J$9,$A32)+COUNTIF('סידור שבועי'!$I$13:$J$16,$A32)+COUNTIF('סידור שבועי'!$I$20:$J$23,$A32))</f>
        <v/>
      </c>
      <c r="F32" s="34">
        <f>IF($A32="","",IF('עובדים'!C32="","",'עובדים'!C32))</f>
        <v/>
      </c>
      <c r="G32" s="34">
        <f>IF(OR($A32="",F32=""),"",IF(B32&gt;F32,"כן","לא"))</f>
        <v/>
      </c>
      <c r="H32" s="34">
        <f>IF($A32="","",IF(AND('עובדים'!D32="כן",D32&gt;0),"כן","לא"))</f>
        <v/>
      </c>
      <c r="I32" s="34">
        <f>IF($A32="","",L32*S32+M32*T32+N32*U32+O32*V32+P32*W32+Q32*X32+R32*Y32+S32*Z32+T32*AA32+U32*AB32+V32*AC32+W32*AD32+X32*AE32+Y32*AF32+Z32*M32+AA32*N32+AB32*O32+AC32*P32+AD32*Q32+AE32*R32)</f>
        <v/>
      </c>
      <c r="J32" s="34">
        <f>IF($A32="","",IF(OR(G32="כן",H32="כן",I32&gt;0),"לבדוק","תקין"))</f>
        <v/>
      </c>
      <c r="L32" s="35">
        <f>IF($A32="",0,IF(COUNTIF('סידור שבועי'!$D$6:$D$9,$A32)&gt;0,1,0))</f>
        <v/>
      </c>
      <c r="M32" s="35">
        <f>IF($A32="",0,IF(COUNTIF('סידור שבועי'!$E$6:$E$9,$A32)&gt;0,1,0))</f>
        <v/>
      </c>
      <c r="N32" s="35">
        <f>IF($A32="",0,IF(COUNTIF('סידור שבועי'!$F$6:$F$9,$A32)&gt;0,1,0))</f>
        <v/>
      </c>
      <c r="O32" s="35">
        <f>IF($A32="",0,IF(COUNTIF('סידור שבועי'!$G$6:$G$9,$A32)&gt;0,1,0))</f>
        <v/>
      </c>
      <c r="P32" s="35">
        <f>IF($A32="",0,IF(COUNTIF('סידור שבועי'!$H$6:$H$9,$A32)&gt;0,1,0))</f>
        <v/>
      </c>
      <c r="Q32" s="35">
        <f>IF($A32="",0,IF(COUNTIF('סידור שבועי'!$I$6:$I$9,$A32)&gt;0,1,0))</f>
        <v/>
      </c>
      <c r="R32" s="35">
        <f>IF($A32="",0,IF(COUNTIF('סידור שבועי'!$J$6:$J$9,$A32)&gt;0,1,0))</f>
        <v/>
      </c>
      <c r="S32" s="35">
        <f>IF($A32="",0,IF(COUNTIF('סידור שבועי'!$D$13:$D$16,$A32)&gt;0,1,0))</f>
        <v/>
      </c>
      <c r="T32" s="35">
        <f>IF($A32="",0,IF(COUNTIF('סידור שבועי'!$E$13:$E$16,$A32)&gt;0,1,0))</f>
        <v/>
      </c>
      <c r="U32" s="35">
        <f>IF($A32="",0,IF(COUNTIF('סידור שבועי'!$F$13:$F$16,$A32)&gt;0,1,0))</f>
        <v/>
      </c>
      <c r="V32" s="35">
        <f>IF($A32="",0,IF(COUNTIF('סידור שבועי'!$G$13:$G$16,$A32)&gt;0,1,0))</f>
        <v/>
      </c>
      <c r="W32" s="35">
        <f>IF($A32="",0,IF(COUNTIF('סידור שבועי'!$H$13:$H$16,$A32)&gt;0,1,0))</f>
        <v/>
      </c>
      <c r="X32" s="35">
        <f>IF($A32="",0,IF(COUNTIF('סידור שבועי'!$I$13:$I$16,$A32)&gt;0,1,0))</f>
        <v/>
      </c>
      <c r="Y32" s="35">
        <f>IF($A32="",0,IF(COUNTIF('סידור שבועי'!$J$13:$J$16,$A32)&gt;0,1,0))</f>
        <v/>
      </c>
      <c r="Z32" s="35">
        <f>IF($A32="",0,IF(COUNTIF('סידור שבועי'!$D$20:$D$23,$A32)&gt;0,1,0))</f>
        <v/>
      </c>
      <c r="AA32" s="35">
        <f>IF($A32="",0,IF(COUNTIF('סידור שבועי'!$E$20:$E$23,$A32)&gt;0,1,0))</f>
        <v/>
      </c>
      <c r="AB32" s="35">
        <f>IF($A32="",0,IF(COUNTIF('סידור שבועי'!$F$20:$F$23,$A32)&gt;0,1,0))</f>
        <v/>
      </c>
      <c r="AC32" s="35">
        <f>IF($A32="",0,IF(COUNTIF('סידור שבועי'!$G$20:$G$23,$A32)&gt;0,1,0))</f>
        <v/>
      </c>
      <c r="AD32" s="35">
        <f>IF($A32="",0,IF(COUNTIF('סידור שבועי'!$H$20:$H$23,$A32)&gt;0,1,0))</f>
        <v/>
      </c>
      <c r="AE32" s="35">
        <f>IF($A32="",0,IF(COUNTIF('סידור שבועי'!$I$20:$I$23,$A32)&gt;0,1,0))</f>
        <v/>
      </c>
      <c r="AF32" s="35">
        <f>IF($A32="",0,IF(COUNTIF('סידור שבועי'!$J$20:$J$23,$A32)&gt;0,1,0))</f>
        <v/>
      </c>
    </row>
    <row r="33">
      <c r="A33" s="33">
        <f>IF('עובדים'!A33="","",'עובדים'!A33)</f>
        <v/>
      </c>
      <c r="B33" s="34">
        <f>IF($A33="","",COUNTIF('סידור שבועי'!$D$6:$J$9,$A33)+COUNTIF('סידור שבועי'!$D$13:$J$16,$A33)+COUNTIF('סידור שבועי'!$D$20:$J$23,$A33))</f>
        <v/>
      </c>
      <c r="C33" s="34">
        <f>IF($A33="","",COUNTIF('סידור שבועי'!$D$6:$J$9,$A33)*'סידור שבועי'!$C$6+COUNTIF('סידור שבועי'!$D$13:$J$16,$A33)*'סידור שבועי'!$C$13+COUNTIF('סידור שבועי'!$D$20:$J$23,$A33)*'סידור שבועי'!$C$20)</f>
        <v/>
      </c>
      <c r="D33" s="34">
        <f>IF($A33="","",COUNTIF('סידור שבועי'!$D$20:$J$23,$A33))</f>
        <v/>
      </c>
      <c r="E33" s="34">
        <f>IF($A33="","",COUNTIF('סידור שבועי'!$I$6:$J$9,$A33)+COUNTIF('סידור שבועי'!$I$13:$J$16,$A33)+COUNTIF('סידור שבועי'!$I$20:$J$23,$A33))</f>
        <v/>
      </c>
      <c r="F33" s="34">
        <f>IF($A33="","",IF('עובדים'!C33="","",'עובדים'!C33))</f>
        <v/>
      </c>
      <c r="G33" s="34">
        <f>IF(OR($A33="",F33=""),"",IF(B33&gt;F33,"כן","לא"))</f>
        <v/>
      </c>
      <c r="H33" s="34">
        <f>IF($A33="","",IF(AND('עובדים'!D33="כן",D33&gt;0),"כן","לא"))</f>
        <v/>
      </c>
      <c r="I33" s="34">
        <f>IF($A33="","",L33*S33+M33*T33+N33*U33+O33*V33+P33*W33+Q33*X33+R33*Y33+S33*Z33+T33*AA33+U33*AB33+V33*AC33+W33*AD33+X33*AE33+Y33*AF33+Z33*M33+AA33*N33+AB33*O33+AC33*P33+AD33*Q33+AE33*R33)</f>
        <v/>
      </c>
      <c r="J33" s="34">
        <f>IF($A33="","",IF(OR(G33="כן",H33="כן",I33&gt;0),"לבדוק","תקין"))</f>
        <v/>
      </c>
      <c r="L33" s="35">
        <f>IF($A33="",0,IF(COUNTIF('סידור שבועי'!$D$6:$D$9,$A33)&gt;0,1,0))</f>
        <v/>
      </c>
      <c r="M33" s="35">
        <f>IF($A33="",0,IF(COUNTIF('סידור שבועי'!$E$6:$E$9,$A33)&gt;0,1,0))</f>
        <v/>
      </c>
      <c r="N33" s="35">
        <f>IF($A33="",0,IF(COUNTIF('סידור שבועי'!$F$6:$F$9,$A33)&gt;0,1,0))</f>
        <v/>
      </c>
      <c r="O33" s="35">
        <f>IF($A33="",0,IF(COUNTIF('סידור שבועי'!$G$6:$G$9,$A33)&gt;0,1,0))</f>
        <v/>
      </c>
      <c r="P33" s="35">
        <f>IF($A33="",0,IF(COUNTIF('סידור שבועי'!$H$6:$H$9,$A33)&gt;0,1,0))</f>
        <v/>
      </c>
      <c r="Q33" s="35">
        <f>IF($A33="",0,IF(COUNTIF('סידור שבועי'!$I$6:$I$9,$A33)&gt;0,1,0))</f>
        <v/>
      </c>
      <c r="R33" s="35">
        <f>IF($A33="",0,IF(COUNTIF('סידור שבועי'!$J$6:$J$9,$A33)&gt;0,1,0))</f>
        <v/>
      </c>
      <c r="S33" s="35">
        <f>IF($A33="",0,IF(COUNTIF('סידור שבועי'!$D$13:$D$16,$A33)&gt;0,1,0))</f>
        <v/>
      </c>
      <c r="T33" s="35">
        <f>IF($A33="",0,IF(COUNTIF('סידור שבועי'!$E$13:$E$16,$A33)&gt;0,1,0))</f>
        <v/>
      </c>
      <c r="U33" s="35">
        <f>IF($A33="",0,IF(COUNTIF('סידור שבועי'!$F$13:$F$16,$A33)&gt;0,1,0))</f>
        <v/>
      </c>
      <c r="V33" s="35">
        <f>IF($A33="",0,IF(COUNTIF('סידור שבועי'!$G$13:$G$16,$A33)&gt;0,1,0))</f>
        <v/>
      </c>
      <c r="W33" s="35">
        <f>IF($A33="",0,IF(COUNTIF('סידור שבועי'!$H$13:$H$16,$A33)&gt;0,1,0))</f>
        <v/>
      </c>
      <c r="X33" s="35">
        <f>IF($A33="",0,IF(COUNTIF('סידור שבועי'!$I$13:$I$16,$A33)&gt;0,1,0))</f>
        <v/>
      </c>
      <c r="Y33" s="35">
        <f>IF($A33="",0,IF(COUNTIF('סידור שבועי'!$J$13:$J$16,$A33)&gt;0,1,0))</f>
        <v/>
      </c>
      <c r="Z33" s="35">
        <f>IF($A33="",0,IF(COUNTIF('סידור שבועי'!$D$20:$D$23,$A33)&gt;0,1,0))</f>
        <v/>
      </c>
      <c r="AA33" s="35">
        <f>IF($A33="",0,IF(COUNTIF('סידור שבועי'!$E$20:$E$23,$A33)&gt;0,1,0))</f>
        <v/>
      </c>
      <c r="AB33" s="35">
        <f>IF($A33="",0,IF(COUNTIF('סידור שבועי'!$F$20:$F$23,$A33)&gt;0,1,0))</f>
        <v/>
      </c>
      <c r="AC33" s="35">
        <f>IF($A33="",0,IF(COUNTIF('סידור שבועי'!$G$20:$G$23,$A33)&gt;0,1,0))</f>
        <v/>
      </c>
      <c r="AD33" s="35">
        <f>IF($A33="",0,IF(COUNTIF('סידור שבועי'!$H$20:$H$23,$A33)&gt;0,1,0))</f>
        <v/>
      </c>
      <c r="AE33" s="35">
        <f>IF($A33="",0,IF(COUNTIF('סידור שבועי'!$I$20:$I$23,$A33)&gt;0,1,0))</f>
        <v/>
      </c>
      <c r="AF33" s="35">
        <f>IF($A33="",0,IF(COUNTIF('סידור שבועי'!$J$20:$J$23,$A33)&gt;0,1,0))</f>
        <v/>
      </c>
    </row>
    <row r="34">
      <c r="A34" s="33">
        <f>IF('עובדים'!A34="","",'עובדים'!A34)</f>
        <v/>
      </c>
      <c r="B34" s="34">
        <f>IF($A34="","",COUNTIF('סידור שבועי'!$D$6:$J$9,$A34)+COUNTIF('סידור שבועי'!$D$13:$J$16,$A34)+COUNTIF('סידור שבועי'!$D$20:$J$23,$A34))</f>
        <v/>
      </c>
      <c r="C34" s="34">
        <f>IF($A34="","",COUNTIF('סידור שבועי'!$D$6:$J$9,$A34)*'סידור שבועי'!$C$6+COUNTIF('סידור שבועי'!$D$13:$J$16,$A34)*'סידור שבועי'!$C$13+COUNTIF('סידור שבועי'!$D$20:$J$23,$A34)*'סידור שבועי'!$C$20)</f>
        <v/>
      </c>
      <c r="D34" s="34">
        <f>IF($A34="","",COUNTIF('סידור שבועי'!$D$20:$J$23,$A34))</f>
        <v/>
      </c>
      <c r="E34" s="34">
        <f>IF($A34="","",COUNTIF('סידור שבועי'!$I$6:$J$9,$A34)+COUNTIF('סידור שבועי'!$I$13:$J$16,$A34)+COUNTIF('סידור שבועי'!$I$20:$J$23,$A34))</f>
        <v/>
      </c>
      <c r="F34" s="34">
        <f>IF($A34="","",IF('עובדים'!C34="","",'עובדים'!C34))</f>
        <v/>
      </c>
      <c r="G34" s="34">
        <f>IF(OR($A34="",F34=""),"",IF(B34&gt;F34,"כן","לא"))</f>
        <v/>
      </c>
      <c r="H34" s="34">
        <f>IF($A34="","",IF(AND('עובדים'!D34="כן",D34&gt;0),"כן","לא"))</f>
        <v/>
      </c>
      <c r="I34" s="34">
        <f>IF($A34="","",L34*S34+M34*T34+N34*U34+O34*V34+P34*W34+Q34*X34+R34*Y34+S34*Z34+T34*AA34+U34*AB34+V34*AC34+W34*AD34+X34*AE34+Y34*AF34+Z34*M34+AA34*N34+AB34*O34+AC34*P34+AD34*Q34+AE34*R34)</f>
        <v/>
      </c>
      <c r="J34" s="34">
        <f>IF($A34="","",IF(OR(G34="כן",H34="כן",I34&gt;0),"לבדוק","תקין"))</f>
        <v/>
      </c>
      <c r="L34" s="35">
        <f>IF($A34="",0,IF(COUNTIF('סידור שבועי'!$D$6:$D$9,$A34)&gt;0,1,0))</f>
        <v/>
      </c>
      <c r="M34" s="35">
        <f>IF($A34="",0,IF(COUNTIF('סידור שבועי'!$E$6:$E$9,$A34)&gt;0,1,0))</f>
        <v/>
      </c>
      <c r="N34" s="35">
        <f>IF($A34="",0,IF(COUNTIF('סידור שבועי'!$F$6:$F$9,$A34)&gt;0,1,0))</f>
        <v/>
      </c>
      <c r="O34" s="35">
        <f>IF($A34="",0,IF(COUNTIF('סידור שבועי'!$G$6:$G$9,$A34)&gt;0,1,0))</f>
        <v/>
      </c>
      <c r="P34" s="35">
        <f>IF($A34="",0,IF(COUNTIF('סידור שבועי'!$H$6:$H$9,$A34)&gt;0,1,0))</f>
        <v/>
      </c>
      <c r="Q34" s="35">
        <f>IF($A34="",0,IF(COUNTIF('סידור שבועי'!$I$6:$I$9,$A34)&gt;0,1,0))</f>
        <v/>
      </c>
      <c r="R34" s="35">
        <f>IF($A34="",0,IF(COUNTIF('סידור שבועי'!$J$6:$J$9,$A34)&gt;0,1,0))</f>
        <v/>
      </c>
      <c r="S34" s="35">
        <f>IF($A34="",0,IF(COUNTIF('סידור שבועי'!$D$13:$D$16,$A34)&gt;0,1,0))</f>
        <v/>
      </c>
      <c r="T34" s="35">
        <f>IF($A34="",0,IF(COUNTIF('סידור שבועי'!$E$13:$E$16,$A34)&gt;0,1,0))</f>
        <v/>
      </c>
      <c r="U34" s="35">
        <f>IF($A34="",0,IF(COUNTIF('סידור שבועי'!$F$13:$F$16,$A34)&gt;0,1,0))</f>
        <v/>
      </c>
      <c r="V34" s="35">
        <f>IF($A34="",0,IF(COUNTIF('סידור שבועי'!$G$13:$G$16,$A34)&gt;0,1,0))</f>
        <v/>
      </c>
      <c r="W34" s="35">
        <f>IF($A34="",0,IF(COUNTIF('סידור שבועי'!$H$13:$H$16,$A34)&gt;0,1,0))</f>
        <v/>
      </c>
      <c r="X34" s="35">
        <f>IF($A34="",0,IF(COUNTIF('סידור שבועי'!$I$13:$I$16,$A34)&gt;0,1,0))</f>
        <v/>
      </c>
      <c r="Y34" s="35">
        <f>IF($A34="",0,IF(COUNTIF('סידור שבועי'!$J$13:$J$16,$A34)&gt;0,1,0))</f>
        <v/>
      </c>
      <c r="Z34" s="35">
        <f>IF($A34="",0,IF(COUNTIF('סידור שבועי'!$D$20:$D$23,$A34)&gt;0,1,0))</f>
        <v/>
      </c>
      <c r="AA34" s="35">
        <f>IF($A34="",0,IF(COUNTIF('סידור שבועי'!$E$20:$E$23,$A34)&gt;0,1,0))</f>
        <v/>
      </c>
      <c r="AB34" s="35">
        <f>IF($A34="",0,IF(COUNTIF('סידור שבועי'!$F$20:$F$23,$A34)&gt;0,1,0))</f>
        <v/>
      </c>
      <c r="AC34" s="35">
        <f>IF($A34="",0,IF(COUNTIF('סידור שבועי'!$G$20:$G$23,$A34)&gt;0,1,0))</f>
        <v/>
      </c>
      <c r="AD34" s="35">
        <f>IF($A34="",0,IF(COUNTIF('סידור שבועי'!$H$20:$H$23,$A34)&gt;0,1,0))</f>
        <v/>
      </c>
      <c r="AE34" s="35">
        <f>IF($A34="",0,IF(COUNTIF('סידור שבועי'!$I$20:$I$23,$A34)&gt;0,1,0))</f>
        <v/>
      </c>
      <c r="AF34" s="35">
        <f>IF($A34="",0,IF(COUNTIF('סידור שבועי'!$J$20:$J$23,$A34)&gt;0,1,0))</f>
        <v/>
      </c>
    </row>
    <row r="36">
      <c r="A36" s="36" t="inlineStr">
        <is>
          <t>"משמרות בלי מנוחה ביניהן" סופר: בוקר+ערב באותו יום, ערב+לילה באותו יום, ולילה ואחריו בוקר למחרת. לא נבדקת מנוחה שבועית של 36 שעות.</t>
        </is>
      </c>
    </row>
    <row r="37"/>
  </sheetData>
  <mergeCells count="1">
    <mergeCell ref="A36:J37"/>
  </mergeCells>
  <conditionalFormatting sqref="G5:H34">
    <cfRule type="cellIs" priority="1" operator="equal" dxfId="0">
      <formula>"כן"</formula>
    </cfRule>
  </conditionalFormatting>
  <conditionalFormatting sqref="I5:I34">
    <cfRule type="cellIs" priority="2" operator="greaterThan" dxfId="0">
      <formula>0</formula>
    </cfRule>
  </conditionalFormatting>
  <conditionalFormatting sqref="J5:J34">
    <cfRule type="cellIs" priority="3" operator="equal" dxfId="0">
      <formula>"לבדוק"</formula>
    </cfRule>
    <cfRule type="cellIs" priority="4" operator="equal" dxfId="1">
      <formula>"תקין"</formula>
    </cfRule>
  </conditionalFormatting>
  <printOptions horizontalCentered="1"/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2026-10-27T11:21:18Z</dcterms:created>
  <dcterms:modified xmlns:dcterms="http://purl.org/dc/terms/" xmlns:xsi="http://www.w3.org/2001/XMLSchema-instance" xsi:type="dcterms:W3CDTF">2026-10-27T11:21:18Z</dcterms:modified>
</cp:coreProperties>
</file>